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БЮДЖЕТА'!$A$9:$G$497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<sst xmlns="http://schemas.openxmlformats.org/spreadsheetml/2006/main" count="1982" uniqueCount="399">
  <si>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</si>
  <si>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</si>
  <si>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</si>
  <si>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</si>
  <si>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</si>
  <si>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</si>
  <si>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</si>
  <si>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</si>
  <si>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</si>
  <si>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</si>
  <si>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</si>
  <si>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</si>
  <si>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</si>
  <si>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</si>
  <si>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</si>
  <si>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</si>
  <si>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</si>
  <si>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</si>
  <si>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</si>
  <si>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</si>
  <si>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</si>
  <si>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</si>
  <si>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</si>
  <si>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</si>
  <si>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</si>
  <si>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</si>
  <si>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</si>
  <si>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</si>
  <si>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</si>
  <si>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</si>
  <si>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</si>
  <si>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</si>
  <si>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</si>
  <si>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</si>
  <si>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</si>
  <si>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</si>
  <si>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</si>
  <si>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</si>
  <si>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</si>
  <si>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</si>
  <si>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</si>
  <si>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</si>
  <si>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</si>
  <si>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</si>
  <si>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</si>
  <si>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</si>
  <si>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</si>
  <si>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</si>
  <si>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</si>
  <si>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</si>
  <si>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</si>
  <si>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</si>
  <si>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</si>
  <si>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</si>
  <si>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</si>
  <si>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</si>
  <si>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</si>
  <si>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</si>
  <si>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</si>
  <si>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</si>
  <si>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</si>
  <si>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</si>
  <si>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</si>
  <si>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</si>
  <si>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</si>
  <si>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</si>
  <si>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</si>
  <si>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</si>
  <si>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</si>
  <si>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</si>
  <si>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</si>
  <si>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</si>
  <si>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</si>
  <si>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</si>
  <si>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</si>
  <si>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</si>
  <si>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</si>
  <si>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</si>
  <si>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</si>
  <si>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</si>
  <si>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</si>
  <si>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</si>
  <si>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</si>
  <si>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</si>
  <si>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</si>
  <si>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</si>
  <si>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</si>
  <si>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</si>
  <si>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</si>
  <si>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</si>
  <si>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</si>
  <si>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</si>
  <si>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</si>
  <si>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</si>
  <si>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</si>
  <si>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</si>
  <si>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</si>
  <si>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</si>
  <si>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</si>
  <si>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</si>
  <si>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</si>
  <si>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</si>
  <si>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</si>
  <si>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</si>
  <si>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</si>
  <si>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</si>
  <si>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</si>
  <si>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</si>
  <si>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</si>
  <si>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</si>
  <si>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</si>
  <si>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</si>
  <si>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</si>
  <si>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</si>
  <si>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</si>
  <si>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</si>
  <si>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</si>
  <si>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</si>
  <si>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</si>
  <si>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</si>
  <si>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</si>
  <si>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</si>
  <si>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</si>
  <si>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</si>
  <si>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</si>
  <si>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</si>
  <si>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</si>
  <si>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</si>
  <si>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</si>
  <si>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</si>
  <si>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</si>
  <si>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</si>
  <si>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</si>
  <si>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</si>
  <si>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</si>
  <si>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</si>
  <si>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</si>
  <si>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</si>
  <si>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</si>
  <si>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</si>
  <si>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</si>
  <si>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</si>
  <si>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</si>
  <si>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</si>
  <si>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</si>
  <si>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</si>
  <si>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</si>
  <si>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</si>
  <si>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</si>
  <si>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</si>
  <si>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</si>
  <si>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</si>
  <si>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</si>
  <si>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</si>
  <si>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</si>
  <si>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</si>
  <si>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</si>
  <si>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</si>
  <si>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</si>
  <si>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</si>
  <si>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</si>
  <si>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</si>
  <si>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</si>
  <si>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</si>
  <si>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</si>
  <si>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</si>
  <si>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</si>
  <si>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</si>
  <si>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</si>
  <si>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</si>
  <si>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</si>
  <si>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</si>
  <si>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</si>
  <si>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</si>
  <si>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</si>
  <si>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</si>
  <si>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</si>
  <si>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</si>
  <si>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</si>
  <si>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</si>
  <si>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</si>
  <si>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</si>
  <si>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</si>
  <si>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</si>
  <si>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</si>
  <si>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</si>
  <si>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</si>
  <si>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</si>
  <si>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</si>
  <si>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</si>
  <si>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</si>
  <si>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</si>
  <si>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</si>
  <si>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</si>
  <si>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</si>
  <si>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</si>
  <si>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</si>
  <si>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</si>
  <si>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</si>
  <si>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</si>
  <si>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</si>
  <si>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</si>
  <si>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</si>
  <si>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</si>
  <si>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</si>
  <si>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</si>
  <si>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</si>
  <si>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</si>
  <si>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</si>
  <si>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</si>
  <si>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</si>
  <si>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</si>
  <si>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</si>
  <si>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</si>
  <si>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</si>
  <si>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</si>
  <si>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</si>
  <si>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</si>
  <si>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</si>
  <si>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</si>
  <si>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</si>
  <si>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</si>
  <si>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</si>
  <si>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</si>
  <si>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</si>
  <si>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</si>
  <si>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</si>
  <si>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</si>
  <si>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</si>
  <si>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</si>
  <si>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</si>
  <si>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</si>
  <si>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</si>
  <si>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</si>
  <si>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</si>
  <si>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</si>
  <si>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</si>
  <si>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</si>
  <si>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</si>
  <si>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</si>
  <si>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</si>
  <si>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</si>
  <si>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</si>
  <si>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</si>
  <si>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</si>
  <si>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</si>
  <si>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</si>
  <si>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</si>
  <si>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</si>
  <si>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</si>
  <si>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</si>
  <si>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</si>
  <si>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</si>
  <si>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</si>
  <si>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</si>
  <si>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</si>
  <si>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</si>
  <si>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</si>
  <si>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</si>
  <si>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</si>
  <si>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</si>
  <si>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</si>
  <si>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</si>
  <si>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</si>
  <si>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</si>
  <si>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</si>
  <si>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</si>
  <si>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</si>
  <si>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</si>
  <si>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</si>
  <si>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Приложение 12 к решению Думы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</si>
  <si>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</si>
  <si>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</si>
  <si>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</si>
  <si>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</si>
  <si>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</si>
  <si>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</si>
  <si>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</si>
  <si>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</si>
  <si>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</si>
  <si>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</si>
  <si>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</si>
  <si>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</si>
  <si>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</si>
  <si>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</si>
  <si>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</si>
  <si>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</si>
  <si>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</si>
  <si>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</si>
  <si>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</si>
  <si>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</si>
  <si>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</si>
  <si>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</si>
  <si>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</si>
  <si>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</si>
  <si>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</si>
  <si>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</si>
  <si>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</si>
  <si>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</si>
  <si>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</si>
  <si>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</si>
  <si>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</si>
  <si>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</si>
  <si>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</si>
  <si>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</si>
  <si>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</si>
  <si>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</si>
  <si>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</si>
  <si>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</si>
  <si>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</si>
  <si>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</si>
  <si>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</si>
  <si>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</si>
  <si>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</si>
  <si>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</si>
  <si>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</si>
  <si>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</si>
  <si>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</si>
  <si>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</si>
  <si>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</si>
  <si>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</si>
  <si>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</si>
  <si>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</si>
  <si>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</si>
  <si>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</si>
  <si>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</si>
  <si>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</si>
  <si>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</si>
  <si>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</si>
  <si>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</si>
  <si>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</si>
  <si>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</si>
  <si>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</si>
  <si>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</si>
  <si>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</si>
  <si>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</si>
  <si>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</si>
  <si>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</si>
  <si>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</si>
  <si>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</si>
  <si>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</si>
  <si>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</si>
  <si>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</si>
  <si>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</si>
  <si>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</si>
  <si>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</si>
  <si>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</si>
  <si>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</si>
  <si>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</si>
  <si>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</si>
  <si>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</si>
  <si>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</si>
  <si>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</si>
  <si>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</si>
  <si>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</si>
  <si>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</si>
  <si>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</si>
  <si>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</si>
  <si>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</si>
  <si>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</si>
  <si>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</si>
  <si>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</si>
  <si>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</si>
  <si>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</si>
  <si>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</si>
  <si>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</si>
  <si>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</si>
  <si>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</si>
  <si>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</si>
  <si>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</si>
  <si>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</si>
  <si>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</si>
  <si>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</si>
  <si>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</si>
  <si>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</si>
  <si>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</si>
  <si>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</si>
  <si>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</si>
  <si>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</si>
  <si>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</si>
  <si>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</si>
  <si>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</si>
  <si>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</si>
  <si>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</si>
  <si>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</si>
  <si>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</si>
  <si>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</si>
  <si>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</si>
  <si>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</si>
  <si>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</si>
  <si>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</si>
  <si>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</si>
  <si>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</si>
  <si>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</si>
  <si>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</si>
  <si>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</si>
  <si>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</si>
  <si>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№ 43 от 24.12.2015г.</t>
  </si>
  <si>
    <r>
      <t xml:space="preserve">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24.12.2015г.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</si>
</sst>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05"/>
  <sheetViews>
    <sheetView showGridLines="0" tabSelected="1" zoomScalePageLayoutView="0" workbookViewId="0" topLeftCell="A277">
      <selection activeCell="B9" sqref="B9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270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268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83" t="s">
        <v>269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5" spans="1:2" ht="18.75">
      <c r="A5" s="2" t="s">
        <v>398</v>
      </c>
      <c r="B5" s="164" t="s">
        <v>397</v>
      </c>
    </row>
    <row r="6" spans="1:25" ht="30.75" customHeight="1">
      <c r="A6" s="168" t="s">
        <v>90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X6" s="2"/>
      <c r="Y6" s="2"/>
    </row>
    <row r="7" spans="1:25" ht="57" customHeight="1">
      <c r="A7" s="167" t="s">
        <v>271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4" t="s">
        <v>60</v>
      </c>
      <c r="B10" s="105">
        <v>951</v>
      </c>
      <c r="C10" s="105" t="s">
        <v>61</v>
      </c>
      <c r="D10" s="105" t="s">
        <v>280</v>
      </c>
      <c r="E10" s="105" t="s">
        <v>5</v>
      </c>
      <c r="F10" s="106"/>
      <c r="G10" s="142">
        <f>G11+G180+G186+G193+G234+G267+G289+G319+G340+G350+G363+G369</f>
        <v>154500.83071</v>
      </c>
      <c r="H10" s="28" t="e">
        <f aca="true" t="shared" si="0" ref="H10:X10">H11+H178+H187+H193+H233+H275+H297+H327+H341+H354+H365+H370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280</v>
      </c>
      <c r="E11" s="14" t="s">
        <v>5</v>
      </c>
      <c r="F11" s="14"/>
      <c r="G11" s="143">
        <f>G12+G20+G44+G64+G81+G86+G58+G75</f>
        <v>72662.23776</v>
      </c>
      <c r="H11" s="29" t="e">
        <f>H12+H23+H46+#REF!+H65+#REF!+H81+H85</f>
        <v>#REF!</v>
      </c>
      <c r="I11" s="29" t="e">
        <f>I12+I23+I46+#REF!+I65+#REF!+I81+I85</f>
        <v>#REF!</v>
      </c>
      <c r="J11" s="29" t="e">
        <f>J12+J23+J46+#REF!+J65+#REF!+J81+J85</f>
        <v>#REF!</v>
      </c>
      <c r="K11" s="29" t="e">
        <f>K12+K23+K46+#REF!+K65+#REF!+K81+K85</f>
        <v>#REF!</v>
      </c>
      <c r="L11" s="29" t="e">
        <f>L12+L23+L46+#REF!+L65+#REF!+L81+L85</f>
        <v>#REF!</v>
      </c>
      <c r="M11" s="29" t="e">
        <f>M12+M23+M46+#REF!+M65+#REF!+M81+M85</f>
        <v>#REF!</v>
      </c>
      <c r="N11" s="29" t="e">
        <f>N12+N23+N46+#REF!+N65+#REF!+N81+N85</f>
        <v>#REF!</v>
      </c>
      <c r="O11" s="29" t="e">
        <f>O12+O23+O46+#REF!+O65+#REF!+O81+O85</f>
        <v>#REF!</v>
      </c>
      <c r="P11" s="29" t="e">
        <f>P12+P23+P46+#REF!+P65+#REF!+P81+P85</f>
        <v>#REF!</v>
      </c>
      <c r="Q11" s="29" t="e">
        <f>Q12+Q23+Q46+#REF!+Q65+#REF!+Q81+Q85</f>
        <v>#REF!</v>
      </c>
      <c r="R11" s="29" t="e">
        <f>R12+R23+R46+#REF!+R65+#REF!+R81+R85</f>
        <v>#REF!</v>
      </c>
      <c r="S11" s="29" t="e">
        <f>S12+S23+S46+#REF!+S65+#REF!+S81+S85</f>
        <v>#REF!</v>
      </c>
      <c r="T11" s="29" t="e">
        <f>T12+T23+T46+#REF!+T65+#REF!+T81+T85</f>
        <v>#REF!</v>
      </c>
      <c r="U11" s="29" t="e">
        <f>U12+U23+U46+#REF!+U65+#REF!+U81+U85</f>
        <v>#REF!</v>
      </c>
      <c r="V11" s="29" t="e">
        <f>V12+V23+V46+#REF!+V65+#REF!+V81+V85</f>
        <v>#REF!</v>
      </c>
      <c r="W11" s="29" t="e">
        <f>W12+W23+W46+#REF!+W65+#REF!+W81+W85</f>
        <v>#REF!</v>
      </c>
      <c r="X11" s="61" t="e">
        <f>X12+X23+X46+#REF!+X65+#REF!+X81+X85</f>
        <v>#REF!</v>
      </c>
      <c r="Y11" s="59" t="e">
        <f t="shared" si="1"/>
        <v>#REF!</v>
      </c>
    </row>
    <row r="12" spans="1:25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280</v>
      </c>
      <c r="E12" s="111" t="s">
        <v>5</v>
      </c>
      <c r="F12" s="111"/>
      <c r="G12" s="112">
        <f>G13</f>
        <v>1773.6599999999999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64.70441798315349</v>
      </c>
    </row>
    <row r="13" spans="1:25" ht="34.5" customHeight="1" outlineLevel="3" thickBot="1">
      <c r="A13" s="113" t="s">
        <v>138</v>
      </c>
      <c r="B13" s="19">
        <v>951</v>
      </c>
      <c r="C13" s="11" t="s">
        <v>6</v>
      </c>
      <c r="D13" s="11" t="s">
        <v>281</v>
      </c>
      <c r="E13" s="11" t="s">
        <v>5</v>
      </c>
      <c r="F13" s="11"/>
      <c r="G13" s="12">
        <f>G14</f>
        <v>1773.6599999999999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64.70441798315349</v>
      </c>
    </row>
    <row r="14" spans="1:25" ht="36" customHeight="1" outlineLevel="3" thickBot="1">
      <c r="A14" s="113" t="s">
        <v>139</v>
      </c>
      <c r="B14" s="19">
        <v>951</v>
      </c>
      <c r="C14" s="11" t="s">
        <v>6</v>
      </c>
      <c r="D14" s="11" t="s">
        <v>282</v>
      </c>
      <c r="E14" s="11" t="s">
        <v>5</v>
      </c>
      <c r="F14" s="11"/>
      <c r="G14" s="12">
        <f>G15</f>
        <v>1773.6599999999999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5" t="s">
        <v>140</v>
      </c>
      <c r="B15" s="91">
        <v>951</v>
      </c>
      <c r="C15" s="92" t="s">
        <v>6</v>
      </c>
      <c r="D15" s="92" t="s">
        <v>283</v>
      </c>
      <c r="E15" s="92" t="s">
        <v>5</v>
      </c>
      <c r="F15" s="92"/>
      <c r="G15" s="16">
        <f>G16</f>
        <v>1773.6599999999999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283</v>
      </c>
      <c r="E16" s="6" t="s">
        <v>91</v>
      </c>
      <c r="F16" s="6"/>
      <c r="G16" s="7">
        <f>G17+G18+G19</f>
        <v>1773.6599999999999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9" t="s">
        <v>277</v>
      </c>
      <c r="B17" s="93">
        <v>951</v>
      </c>
      <c r="C17" s="94" t="s">
        <v>6</v>
      </c>
      <c r="D17" s="94" t="s">
        <v>283</v>
      </c>
      <c r="E17" s="94" t="s">
        <v>92</v>
      </c>
      <c r="F17" s="94"/>
      <c r="G17" s="99">
        <v>1523.3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48" outlineLevel="4" thickBot="1">
      <c r="A18" s="89" t="s">
        <v>279</v>
      </c>
      <c r="B18" s="93">
        <v>951</v>
      </c>
      <c r="C18" s="94" t="s">
        <v>6</v>
      </c>
      <c r="D18" s="94" t="s">
        <v>283</v>
      </c>
      <c r="E18" s="94" t="s">
        <v>93</v>
      </c>
      <c r="F18" s="94"/>
      <c r="G18" s="99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9" t="s">
        <v>272</v>
      </c>
      <c r="B19" s="93">
        <v>951</v>
      </c>
      <c r="C19" s="94" t="s">
        <v>6</v>
      </c>
      <c r="D19" s="94" t="s">
        <v>283</v>
      </c>
      <c r="E19" s="94" t="s">
        <v>273</v>
      </c>
      <c r="F19" s="94"/>
      <c r="G19" s="99">
        <v>249.36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280</v>
      </c>
      <c r="E20" s="9" t="s">
        <v>5</v>
      </c>
      <c r="F20" s="9"/>
      <c r="G20" s="156">
        <f>G21</f>
        <v>3263.7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35.16366026289181</v>
      </c>
    </row>
    <row r="21" spans="1:25" ht="32.25" outlineLevel="5" thickBot="1">
      <c r="A21" s="113" t="s">
        <v>138</v>
      </c>
      <c r="B21" s="19">
        <v>951</v>
      </c>
      <c r="C21" s="11" t="s">
        <v>17</v>
      </c>
      <c r="D21" s="11" t="s">
        <v>281</v>
      </c>
      <c r="E21" s="11" t="s">
        <v>5</v>
      </c>
      <c r="F21" s="11"/>
      <c r="G21" s="157">
        <f>G22</f>
        <v>3263.7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3" t="s">
        <v>139</v>
      </c>
      <c r="B22" s="19">
        <v>951</v>
      </c>
      <c r="C22" s="11" t="s">
        <v>17</v>
      </c>
      <c r="D22" s="11" t="s">
        <v>282</v>
      </c>
      <c r="E22" s="11" t="s">
        <v>5</v>
      </c>
      <c r="F22" s="11"/>
      <c r="G22" s="157">
        <f>G23+G34+G39+G42</f>
        <v>3263.7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4" t="s">
        <v>212</v>
      </c>
      <c r="B23" s="131">
        <v>951</v>
      </c>
      <c r="C23" s="92" t="s">
        <v>17</v>
      </c>
      <c r="D23" s="92" t="s">
        <v>284</v>
      </c>
      <c r="E23" s="92" t="s">
        <v>5</v>
      </c>
      <c r="F23" s="92"/>
      <c r="G23" s="158">
        <f>G24+G28+G31</f>
        <v>1809</v>
      </c>
      <c r="H23" s="31">
        <f aca="true" t="shared" si="5" ref="H23:X23">H24</f>
        <v>3842.2</v>
      </c>
      <c r="I23" s="31">
        <f t="shared" si="5"/>
        <v>3842.2</v>
      </c>
      <c r="J23" s="31">
        <f t="shared" si="5"/>
        <v>3842.2</v>
      </c>
      <c r="K23" s="31">
        <f t="shared" si="5"/>
        <v>3842.2</v>
      </c>
      <c r="L23" s="31">
        <f t="shared" si="5"/>
        <v>3842.2</v>
      </c>
      <c r="M23" s="31">
        <f t="shared" si="5"/>
        <v>3842.2</v>
      </c>
      <c r="N23" s="31">
        <f t="shared" si="5"/>
        <v>3842.2</v>
      </c>
      <c r="O23" s="31">
        <f t="shared" si="5"/>
        <v>3842.2</v>
      </c>
      <c r="P23" s="31">
        <f t="shared" si="5"/>
        <v>3842.2</v>
      </c>
      <c r="Q23" s="31">
        <f t="shared" si="5"/>
        <v>3842.2</v>
      </c>
      <c r="R23" s="31">
        <f t="shared" si="5"/>
        <v>3842.2</v>
      </c>
      <c r="S23" s="31">
        <f t="shared" si="5"/>
        <v>3842.2</v>
      </c>
      <c r="T23" s="31">
        <f t="shared" si="5"/>
        <v>3842.2</v>
      </c>
      <c r="U23" s="31">
        <f t="shared" si="5"/>
        <v>3842.2</v>
      </c>
      <c r="V23" s="31">
        <f t="shared" si="5"/>
        <v>3842.2</v>
      </c>
      <c r="W23" s="31">
        <f t="shared" si="5"/>
        <v>3842.2</v>
      </c>
      <c r="X23" s="66">
        <f t="shared" si="5"/>
        <v>2875.5162</v>
      </c>
      <c r="Y23" s="59">
        <f>X23/G23*100</f>
        <v>158.95611940298508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284</v>
      </c>
      <c r="E24" s="6" t="s">
        <v>91</v>
      </c>
      <c r="F24" s="6"/>
      <c r="G24" s="159">
        <f>G25+G26+G27</f>
        <v>1732</v>
      </c>
      <c r="H24" s="32">
        <f aca="true" t="shared" si="6" ref="H24:X24">H25+H36+H41</f>
        <v>3842.2</v>
      </c>
      <c r="I24" s="32">
        <f t="shared" si="6"/>
        <v>3842.2</v>
      </c>
      <c r="J24" s="32">
        <f t="shared" si="6"/>
        <v>3842.2</v>
      </c>
      <c r="K24" s="32">
        <f t="shared" si="6"/>
        <v>3842.2</v>
      </c>
      <c r="L24" s="32">
        <f t="shared" si="6"/>
        <v>3842.2</v>
      </c>
      <c r="M24" s="32">
        <f t="shared" si="6"/>
        <v>3842.2</v>
      </c>
      <c r="N24" s="32">
        <f t="shared" si="6"/>
        <v>3842.2</v>
      </c>
      <c r="O24" s="32">
        <f t="shared" si="6"/>
        <v>3842.2</v>
      </c>
      <c r="P24" s="32">
        <f t="shared" si="6"/>
        <v>3842.2</v>
      </c>
      <c r="Q24" s="32">
        <f t="shared" si="6"/>
        <v>3842.2</v>
      </c>
      <c r="R24" s="32">
        <f t="shared" si="6"/>
        <v>3842.2</v>
      </c>
      <c r="S24" s="32">
        <f t="shared" si="6"/>
        <v>3842.2</v>
      </c>
      <c r="T24" s="32">
        <f t="shared" si="6"/>
        <v>3842.2</v>
      </c>
      <c r="U24" s="32">
        <f t="shared" si="6"/>
        <v>3842.2</v>
      </c>
      <c r="V24" s="32">
        <f t="shared" si="6"/>
        <v>3842.2</v>
      </c>
      <c r="W24" s="32">
        <f t="shared" si="6"/>
        <v>3842.2</v>
      </c>
      <c r="X24" s="67">
        <f t="shared" si="6"/>
        <v>2875.5162</v>
      </c>
      <c r="Y24" s="59">
        <f>X24/G24*100</f>
        <v>166.0228752886836</v>
      </c>
    </row>
    <row r="25" spans="1:25" ht="32.25" outlineLevel="6" thickBot="1">
      <c r="A25" s="89" t="s">
        <v>277</v>
      </c>
      <c r="B25" s="93">
        <v>951</v>
      </c>
      <c r="C25" s="94" t="s">
        <v>17</v>
      </c>
      <c r="D25" s="94" t="s">
        <v>284</v>
      </c>
      <c r="E25" s="94" t="s">
        <v>92</v>
      </c>
      <c r="F25" s="94"/>
      <c r="G25" s="160">
        <v>1300</v>
      </c>
      <c r="H25" s="34">
        <f aca="true" t="shared" si="7" ref="H25:X25">H26</f>
        <v>2414.5</v>
      </c>
      <c r="I25" s="34">
        <f t="shared" si="7"/>
        <v>2414.5</v>
      </c>
      <c r="J25" s="34">
        <f t="shared" si="7"/>
        <v>2414.5</v>
      </c>
      <c r="K25" s="34">
        <f t="shared" si="7"/>
        <v>2414.5</v>
      </c>
      <c r="L25" s="34">
        <f t="shared" si="7"/>
        <v>2414.5</v>
      </c>
      <c r="M25" s="34">
        <f t="shared" si="7"/>
        <v>2414.5</v>
      </c>
      <c r="N25" s="34">
        <f t="shared" si="7"/>
        <v>2414.5</v>
      </c>
      <c r="O25" s="34">
        <f t="shared" si="7"/>
        <v>2414.5</v>
      </c>
      <c r="P25" s="34">
        <f t="shared" si="7"/>
        <v>2414.5</v>
      </c>
      <c r="Q25" s="34">
        <f t="shared" si="7"/>
        <v>2414.5</v>
      </c>
      <c r="R25" s="34">
        <f t="shared" si="7"/>
        <v>2414.5</v>
      </c>
      <c r="S25" s="34">
        <f t="shared" si="7"/>
        <v>2414.5</v>
      </c>
      <c r="T25" s="34">
        <f t="shared" si="7"/>
        <v>2414.5</v>
      </c>
      <c r="U25" s="34">
        <f t="shared" si="7"/>
        <v>2414.5</v>
      </c>
      <c r="V25" s="34">
        <f t="shared" si="7"/>
        <v>2414.5</v>
      </c>
      <c r="W25" s="34">
        <f t="shared" si="7"/>
        <v>2414.5</v>
      </c>
      <c r="X25" s="64">
        <f t="shared" si="7"/>
        <v>1860.127</v>
      </c>
      <c r="Y25" s="59">
        <f>X25/G25*100</f>
        <v>143.08669230769232</v>
      </c>
    </row>
    <row r="26" spans="1:25" ht="48" outlineLevel="6" thickBot="1">
      <c r="A26" s="89" t="s">
        <v>279</v>
      </c>
      <c r="B26" s="93">
        <v>951</v>
      </c>
      <c r="C26" s="94" t="s">
        <v>17</v>
      </c>
      <c r="D26" s="94" t="s">
        <v>284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9" t="s">
        <v>272</v>
      </c>
      <c r="B27" s="93">
        <v>951</v>
      </c>
      <c r="C27" s="94" t="s">
        <v>17</v>
      </c>
      <c r="D27" s="94" t="s">
        <v>284</v>
      </c>
      <c r="E27" s="94" t="s">
        <v>273</v>
      </c>
      <c r="F27" s="94"/>
      <c r="G27" s="160">
        <v>427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101</v>
      </c>
      <c r="B28" s="21">
        <v>951</v>
      </c>
      <c r="C28" s="6" t="s">
        <v>17</v>
      </c>
      <c r="D28" s="6" t="s">
        <v>284</v>
      </c>
      <c r="E28" s="6" t="s">
        <v>95</v>
      </c>
      <c r="F28" s="6"/>
      <c r="G28" s="159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9" t="s">
        <v>102</v>
      </c>
      <c r="B29" s="93">
        <v>951</v>
      </c>
      <c r="C29" s="94" t="s">
        <v>17</v>
      </c>
      <c r="D29" s="94" t="s">
        <v>284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89" t="s">
        <v>103</v>
      </c>
      <c r="B30" s="93">
        <v>951</v>
      </c>
      <c r="C30" s="94" t="s">
        <v>17</v>
      </c>
      <c r="D30" s="94" t="s">
        <v>284</v>
      </c>
      <c r="E30" s="94" t="s">
        <v>97</v>
      </c>
      <c r="F30" s="94"/>
      <c r="G30" s="16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104</v>
      </c>
      <c r="B31" s="21">
        <v>951</v>
      </c>
      <c r="C31" s="6" t="s">
        <v>17</v>
      </c>
      <c r="D31" s="6" t="s">
        <v>284</v>
      </c>
      <c r="E31" s="6" t="s">
        <v>98</v>
      </c>
      <c r="F31" s="6"/>
      <c r="G31" s="159">
        <f>G32+G33</f>
        <v>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9" t="s">
        <v>105</v>
      </c>
      <c r="B32" s="93">
        <v>951</v>
      </c>
      <c r="C32" s="94" t="s">
        <v>17</v>
      </c>
      <c r="D32" s="94" t="s">
        <v>284</v>
      </c>
      <c r="E32" s="94" t="s">
        <v>99</v>
      </c>
      <c r="F32" s="94"/>
      <c r="G32" s="160">
        <v>2.3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89" t="s">
        <v>106</v>
      </c>
      <c r="B33" s="93">
        <v>951</v>
      </c>
      <c r="C33" s="94" t="s">
        <v>17</v>
      </c>
      <c r="D33" s="94" t="s">
        <v>284</v>
      </c>
      <c r="E33" s="94" t="s">
        <v>100</v>
      </c>
      <c r="F33" s="94"/>
      <c r="G33" s="160">
        <v>4.7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95" t="s">
        <v>141</v>
      </c>
      <c r="B34" s="91">
        <v>951</v>
      </c>
      <c r="C34" s="92" t="s">
        <v>17</v>
      </c>
      <c r="D34" s="92" t="s">
        <v>285</v>
      </c>
      <c r="E34" s="92" t="s">
        <v>5</v>
      </c>
      <c r="F34" s="92"/>
      <c r="G34" s="158">
        <f>G35</f>
        <v>1262.7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5" t="s">
        <v>94</v>
      </c>
      <c r="B35" s="21">
        <v>951</v>
      </c>
      <c r="C35" s="6" t="s">
        <v>17</v>
      </c>
      <c r="D35" s="6" t="s">
        <v>285</v>
      </c>
      <c r="E35" s="6" t="s">
        <v>91</v>
      </c>
      <c r="F35" s="6"/>
      <c r="G35" s="159">
        <f>G36+G37+G38</f>
        <v>1262.7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" customHeight="1" outlineLevel="6" thickBot="1">
      <c r="A36" s="89" t="s">
        <v>277</v>
      </c>
      <c r="B36" s="93">
        <v>951</v>
      </c>
      <c r="C36" s="94" t="s">
        <v>17</v>
      </c>
      <c r="D36" s="94" t="s">
        <v>285</v>
      </c>
      <c r="E36" s="94" t="s">
        <v>92</v>
      </c>
      <c r="F36" s="94"/>
      <c r="G36" s="160">
        <v>924.35</v>
      </c>
      <c r="H36" s="34">
        <f aca="true" t="shared" si="8" ref="H36:X36">H37</f>
        <v>1331.7</v>
      </c>
      <c r="I36" s="34">
        <f t="shared" si="8"/>
        <v>1331.7</v>
      </c>
      <c r="J36" s="34">
        <f t="shared" si="8"/>
        <v>1331.7</v>
      </c>
      <c r="K36" s="34">
        <f t="shared" si="8"/>
        <v>1331.7</v>
      </c>
      <c r="L36" s="34">
        <f t="shared" si="8"/>
        <v>1331.7</v>
      </c>
      <c r="M36" s="34">
        <f t="shared" si="8"/>
        <v>1331.7</v>
      </c>
      <c r="N36" s="34">
        <f t="shared" si="8"/>
        <v>1331.7</v>
      </c>
      <c r="O36" s="34">
        <f t="shared" si="8"/>
        <v>1331.7</v>
      </c>
      <c r="P36" s="34">
        <f t="shared" si="8"/>
        <v>1331.7</v>
      </c>
      <c r="Q36" s="34">
        <f t="shared" si="8"/>
        <v>1331.7</v>
      </c>
      <c r="R36" s="34">
        <f t="shared" si="8"/>
        <v>1331.7</v>
      </c>
      <c r="S36" s="34">
        <f t="shared" si="8"/>
        <v>1331.7</v>
      </c>
      <c r="T36" s="34">
        <f t="shared" si="8"/>
        <v>1331.7</v>
      </c>
      <c r="U36" s="34">
        <f t="shared" si="8"/>
        <v>1331.7</v>
      </c>
      <c r="V36" s="34">
        <f t="shared" si="8"/>
        <v>1331.7</v>
      </c>
      <c r="W36" s="34">
        <f t="shared" si="8"/>
        <v>1331.7</v>
      </c>
      <c r="X36" s="68">
        <f t="shared" si="8"/>
        <v>874.3892</v>
      </c>
      <c r="Y36" s="59">
        <f>X36/G36*100</f>
        <v>94.59503434846107</v>
      </c>
    </row>
    <row r="37" spans="1:25" ht="48" outlineLevel="6" thickBot="1">
      <c r="A37" s="89" t="s">
        <v>279</v>
      </c>
      <c r="B37" s="93">
        <v>951</v>
      </c>
      <c r="C37" s="94" t="s">
        <v>17</v>
      </c>
      <c r="D37" s="94" t="s">
        <v>285</v>
      </c>
      <c r="E37" s="94" t="s">
        <v>93</v>
      </c>
      <c r="F37" s="94"/>
      <c r="G37" s="16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</row>
    <row r="38" spans="1:25" ht="48" outlineLevel="6" thickBot="1">
      <c r="A38" s="89" t="s">
        <v>272</v>
      </c>
      <c r="B38" s="93">
        <v>951</v>
      </c>
      <c r="C38" s="94" t="s">
        <v>17</v>
      </c>
      <c r="D38" s="94" t="s">
        <v>285</v>
      </c>
      <c r="E38" s="94" t="s">
        <v>273</v>
      </c>
      <c r="F38" s="94"/>
      <c r="G38" s="160">
        <v>334.35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5" t="s">
        <v>213</v>
      </c>
      <c r="B39" s="91">
        <v>951</v>
      </c>
      <c r="C39" s="92" t="s">
        <v>17</v>
      </c>
      <c r="D39" s="92" t="s">
        <v>286</v>
      </c>
      <c r="E39" s="92" t="s">
        <v>5</v>
      </c>
      <c r="F39" s="92"/>
      <c r="G39" s="158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6.5" outlineLevel="6" thickBot="1">
      <c r="A40" s="5" t="s">
        <v>235</v>
      </c>
      <c r="B40" s="21">
        <v>951</v>
      </c>
      <c r="C40" s="6" t="s">
        <v>17</v>
      </c>
      <c r="D40" s="6" t="s">
        <v>286</v>
      </c>
      <c r="E40" s="6" t="s">
        <v>234</v>
      </c>
      <c r="F40" s="6"/>
      <c r="G40" s="159">
        <f>G41</f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31.5" customHeight="1" outlineLevel="6" thickBot="1">
      <c r="A41" s="89" t="s">
        <v>109</v>
      </c>
      <c r="B41" s="93">
        <v>951</v>
      </c>
      <c r="C41" s="94" t="s">
        <v>17</v>
      </c>
      <c r="D41" s="94" t="s">
        <v>286</v>
      </c>
      <c r="E41" s="94" t="s">
        <v>234</v>
      </c>
      <c r="F41" s="94"/>
      <c r="G41" s="160">
        <v>192</v>
      </c>
      <c r="H41" s="34">
        <f aca="true" t="shared" si="9" ref="H41:X41">H44</f>
        <v>96</v>
      </c>
      <c r="I41" s="34">
        <f t="shared" si="9"/>
        <v>96</v>
      </c>
      <c r="J41" s="34">
        <f t="shared" si="9"/>
        <v>96</v>
      </c>
      <c r="K41" s="34">
        <f t="shared" si="9"/>
        <v>96</v>
      </c>
      <c r="L41" s="34">
        <f t="shared" si="9"/>
        <v>96</v>
      </c>
      <c r="M41" s="34">
        <f t="shared" si="9"/>
        <v>96</v>
      </c>
      <c r="N41" s="34">
        <f t="shared" si="9"/>
        <v>96</v>
      </c>
      <c r="O41" s="34">
        <f t="shared" si="9"/>
        <v>96</v>
      </c>
      <c r="P41" s="34">
        <f t="shared" si="9"/>
        <v>96</v>
      </c>
      <c r="Q41" s="34">
        <f t="shared" si="9"/>
        <v>96</v>
      </c>
      <c r="R41" s="34">
        <f t="shared" si="9"/>
        <v>96</v>
      </c>
      <c r="S41" s="34">
        <f t="shared" si="9"/>
        <v>96</v>
      </c>
      <c r="T41" s="34">
        <f t="shared" si="9"/>
        <v>96</v>
      </c>
      <c r="U41" s="34">
        <f t="shared" si="9"/>
        <v>96</v>
      </c>
      <c r="V41" s="34">
        <f t="shared" si="9"/>
        <v>96</v>
      </c>
      <c r="W41" s="34">
        <f t="shared" si="9"/>
        <v>96</v>
      </c>
      <c r="X41" s="64">
        <f t="shared" si="9"/>
        <v>141</v>
      </c>
      <c r="Y41" s="59">
        <f>X41/G41*100</f>
        <v>73.4375</v>
      </c>
    </row>
    <row r="42" spans="1:25" ht="19.5" customHeight="1" outlineLevel="6" thickBot="1">
      <c r="A42" s="95" t="s">
        <v>144</v>
      </c>
      <c r="B42" s="91">
        <v>951</v>
      </c>
      <c r="C42" s="92" t="s">
        <v>17</v>
      </c>
      <c r="D42" s="92" t="s">
        <v>287</v>
      </c>
      <c r="E42" s="92" t="s">
        <v>5</v>
      </c>
      <c r="F42" s="92"/>
      <c r="G42" s="158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112</v>
      </c>
      <c r="B43" s="21">
        <v>951</v>
      </c>
      <c r="C43" s="6" t="s">
        <v>17</v>
      </c>
      <c r="D43" s="6" t="s">
        <v>287</v>
      </c>
      <c r="E43" s="6" t="s">
        <v>236</v>
      </c>
      <c r="F43" s="6"/>
      <c r="G43" s="159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280</v>
      </c>
      <c r="E44" s="9" t="s">
        <v>5</v>
      </c>
      <c r="F44" s="9"/>
      <c r="G44" s="10">
        <f>G45</f>
        <v>6477.63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2.1767220418579014</v>
      </c>
    </row>
    <row r="45" spans="1:25" ht="32.25" outlineLevel="6" thickBot="1">
      <c r="A45" s="113" t="s">
        <v>138</v>
      </c>
      <c r="B45" s="19">
        <v>951</v>
      </c>
      <c r="C45" s="11" t="s">
        <v>7</v>
      </c>
      <c r="D45" s="11" t="s">
        <v>281</v>
      </c>
      <c r="E45" s="11" t="s">
        <v>5</v>
      </c>
      <c r="F45" s="11"/>
      <c r="G45" s="12">
        <f>G46</f>
        <v>6477.63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3" t="s">
        <v>139</v>
      </c>
      <c r="B46" s="19">
        <v>951</v>
      </c>
      <c r="C46" s="11" t="s">
        <v>7</v>
      </c>
      <c r="D46" s="11" t="s">
        <v>282</v>
      </c>
      <c r="E46" s="11" t="s">
        <v>5</v>
      </c>
      <c r="F46" s="11"/>
      <c r="G46" s="12">
        <f>G47</f>
        <v>6477.63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86.45820539302183</v>
      </c>
    </row>
    <row r="47" spans="1:25" ht="49.5" customHeight="1" outlineLevel="3" thickBot="1">
      <c r="A47" s="114" t="s">
        <v>212</v>
      </c>
      <c r="B47" s="91">
        <v>951</v>
      </c>
      <c r="C47" s="92" t="s">
        <v>7</v>
      </c>
      <c r="D47" s="92" t="s">
        <v>284</v>
      </c>
      <c r="E47" s="92" t="s">
        <v>5</v>
      </c>
      <c r="F47" s="92"/>
      <c r="G47" s="16">
        <f>G48+G52+G55</f>
        <v>6477.63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86.45820539302183</v>
      </c>
    </row>
    <row r="48" spans="1:25" ht="32.25" outlineLevel="4" thickBot="1">
      <c r="A48" s="5" t="s">
        <v>94</v>
      </c>
      <c r="B48" s="21">
        <v>951</v>
      </c>
      <c r="C48" s="6" t="s">
        <v>7</v>
      </c>
      <c r="D48" s="6" t="s">
        <v>284</v>
      </c>
      <c r="E48" s="6" t="s">
        <v>91</v>
      </c>
      <c r="F48" s="6"/>
      <c r="G48" s="7">
        <f>G49+G50+G51</f>
        <v>6280.83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89.16723824717434</v>
      </c>
    </row>
    <row r="49" spans="1:25" ht="32.25" outlineLevel="5" thickBot="1">
      <c r="A49" s="89" t="s">
        <v>277</v>
      </c>
      <c r="B49" s="93">
        <v>951</v>
      </c>
      <c r="C49" s="94" t="s">
        <v>7</v>
      </c>
      <c r="D49" s="94" t="s">
        <v>284</v>
      </c>
      <c r="E49" s="94" t="s">
        <v>92</v>
      </c>
      <c r="F49" s="94"/>
      <c r="G49" s="99">
        <v>4802.69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116.61053805263302</v>
      </c>
    </row>
    <row r="50" spans="1:25" ht="48" outlineLevel="5" thickBot="1">
      <c r="A50" s="89" t="s">
        <v>279</v>
      </c>
      <c r="B50" s="93">
        <v>951</v>
      </c>
      <c r="C50" s="94" t="s">
        <v>7</v>
      </c>
      <c r="D50" s="94" t="s">
        <v>284</v>
      </c>
      <c r="E50" s="94" t="s">
        <v>93</v>
      </c>
      <c r="F50" s="94"/>
      <c r="G50" s="99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9" t="s">
        <v>272</v>
      </c>
      <c r="B51" s="93">
        <v>951</v>
      </c>
      <c r="C51" s="94" t="s">
        <v>7</v>
      </c>
      <c r="D51" s="94" t="s">
        <v>284</v>
      </c>
      <c r="E51" s="94" t="s">
        <v>273</v>
      </c>
      <c r="F51" s="94"/>
      <c r="G51" s="99">
        <v>1478.04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101</v>
      </c>
      <c r="B52" s="21">
        <v>951</v>
      </c>
      <c r="C52" s="6" t="s">
        <v>7</v>
      </c>
      <c r="D52" s="6" t="s">
        <v>284</v>
      </c>
      <c r="E52" s="6" t="s">
        <v>95</v>
      </c>
      <c r="F52" s="6"/>
      <c r="G52" s="7">
        <f>G53+G54</f>
        <v>144.2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9" t="s">
        <v>102</v>
      </c>
      <c r="B53" s="93">
        <v>951</v>
      </c>
      <c r="C53" s="94" t="s">
        <v>7</v>
      </c>
      <c r="D53" s="94" t="s">
        <v>284</v>
      </c>
      <c r="E53" s="94" t="s">
        <v>96</v>
      </c>
      <c r="F53" s="94"/>
      <c r="G53" s="99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89" t="s">
        <v>103</v>
      </c>
      <c r="B54" s="93">
        <v>951</v>
      </c>
      <c r="C54" s="94" t="s">
        <v>7</v>
      </c>
      <c r="D54" s="94" t="s">
        <v>284</v>
      </c>
      <c r="E54" s="94" t="s">
        <v>97</v>
      </c>
      <c r="F54" s="94"/>
      <c r="G54" s="99">
        <v>144.2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16.5" outlineLevel="5" thickBot="1">
      <c r="A55" s="5" t="s">
        <v>104</v>
      </c>
      <c r="B55" s="21">
        <v>951</v>
      </c>
      <c r="C55" s="6" t="s">
        <v>7</v>
      </c>
      <c r="D55" s="6" t="s">
        <v>284</v>
      </c>
      <c r="E55" s="6" t="s">
        <v>98</v>
      </c>
      <c r="F55" s="6"/>
      <c r="G55" s="7">
        <f>G56+G57</f>
        <v>52.599999999999994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9" t="s">
        <v>105</v>
      </c>
      <c r="B56" s="93">
        <v>951</v>
      </c>
      <c r="C56" s="94" t="s">
        <v>7</v>
      </c>
      <c r="D56" s="94" t="s">
        <v>284</v>
      </c>
      <c r="E56" s="94" t="s">
        <v>99</v>
      </c>
      <c r="F56" s="94"/>
      <c r="G56" s="99">
        <v>11.7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9" t="s">
        <v>106</v>
      </c>
      <c r="B57" s="93">
        <v>951</v>
      </c>
      <c r="C57" s="94" t="s">
        <v>7</v>
      </c>
      <c r="D57" s="94" t="s">
        <v>284</v>
      </c>
      <c r="E57" s="94" t="s">
        <v>100</v>
      </c>
      <c r="F57" s="94"/>
      <c r="G57" s="99">
        <v>40.9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208</v>
      </c>
      <c r="B58" s="19">
        <v>951</v>
      </c>
      <c r="C58" s="9" t="s">
        <v>210</v>
      </c>
      <c r="D58" s="9" t="s">
        <v>280</v>
      </c>
      <c r="E58" s="9" t="s">
        <v>5</v>
      </c>
      <c r="F58" s="9"/>
      <c r="G58" s="10">
        <f>G59</f>
        <v>123.7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3" t="s">
        <v>138</v>
      </c>
      <c r="B59" s="19">
        <v>951</v>
      </c>
      <c r="C59" s="9" t="s">
        <v>210</v>
      </c>
      <c r="D59" s="9" t="s">
        <v>281</v>
      </c>
      <c r="E59" s="9" t="s">
        <v>5</v>
      </c>
      <c r="F59" s="9"/>
      <c r="G59" s="10">
        <f>G60</f>
        <v>123.7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3" t="s">
        <v>139</v>
      </c>
      <c r="B60" s="19">
        <v>951</v>
      </c>
      <c r="C60" s="9" t="s">
        <v>210</v>
      </c>
      <c r="D60" s="9" t="s">
        <v>282</v>
      </c>
      <c r="E60" s="9" t="s">
        <v>5</v>
      </c>
      <c r="F60" s="9"/>
      <c r="G60" s="10">
        <f>G61</f>
        <v>123.7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5" t="s">
        <v>209</v>
      </c>
      <c r="B61" s="91">
        <v>951</v>
      </c>
      <c r="C61" s="92" t="s">
        <v>210</v>
      </c>
      <c r="D61" s="92" t="s">
        <v>288</v>
      </c>
      <c r="E61" s="92" t="s">
        <v>5</v>
      </c>
      <c r="F61" s="92"/>
      <c r="G61" s="16">
        <f>G62</f>
        <v>123.7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5" t="s">
        <v>101</v>
      </c>
      <c r="B62" s="21">
        <v>951</v>
      </c>
      <c r="C62" s="6" t="s">
        <v>210</v>
      </c>
      <c r="D62" s="6" t="s">
        <v>288</v>
      </c>
      <c r="E62" s="6" t="s">
        <v>95</v>
      </c>
      <c r="F62" s="6"/>
      <c r="G62" s="7">
        <f>G63</f>
        <v>123.7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9" t="s">
        <v>103</v>
      </c>
      <c r="B63" s="93">
        <v>951</v>
      </c>
      <c r="C63" s="94" t="s">
        <v>210</v>
      </c>
      <c r="D63" s="94" t="s">
        <v>288</v>
      </c>
      <c r="E63" s="94" t="s">
        <v>97</v>
      </c>
      <c r="F63" s="94"/>
      <c r="G63" s="99">
        <v>123.7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280</v>
      </c>
      <c r="E64" s="9" t="s">
        <v>5</v>
      </c>
      <c r="F64" s="9"/>
      <c r="G64" s="10">
        <f>G65</f>
        <v>5101.34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3" t="s">
        <v>138</v>
      </c>
      <c r="B65" s="19">
        <v>951</v>
      </c>
      <c r="C65" s="11" t="s">
        <v>8</v>
      </c>
      <c r="D65" s="11" t="s">
        <v>281</v>
      </c>
      <c r="E65" s="11" t="s">
        <v>5</v>
      </c>
      <c r="F65" s="11"/>
      <c r="G65" s="12">
        <f>G66</f>
        <v>5101.34</v>
      </c>
      <c r="H65" s="31">
        <f aca="true" t="shared" si="11" ref="H65:X67">H66</f>
        <v>3284.2</v>
      </c>
      <c r="I65" s="31">
        <f t="shared" si="11"/>
        <v>3284.2</v>
      </c>
      <c r="J65" s="31">
        <f t="shared" si="11"/>
        <v>3284.2</v>
      </c>
      <c r="K65" s="31">
        <f t="shared" si="11"/>
        <v>3284.2</v>
      </c>
      <c r="L65" s="31">
        <f t="shared" si="11"/>
        <v>3284.2</v>
      </c>
      <c r="M65" s="31">
        <f t="shared" si="11"/>
        <v>3284.2</v>
      </c>
      <c r="N65" s="31">
        <f t="shared" si="11"/>
        <v>3284.2</v>
      </c>
      <c r="O65" s="31">
        <f t="shared" si="11"/>
        <v>3284.2</v>
      </c>
      <c r="P65" s="31">
        <f t="shared" si="11"/>
        <v>3284.2</v>
      </c>
      <c r="Q65" s="31">
        <f t="shared" si="11"/>
        <v>3284.2</v>
      </c>
      <c r="R65" s="31">
        <f t="shared" si="11"/>
        <v>3284.2</v>
      </c>
      <c r="S65" s="31">
        <f t="shared" si="11"/>
        <v>3284.2</v>
      </c>
      <c r="T65" s="31">
        <f t="shared" si="11"/>
        <v>3284.2</v>
      </c>
      <c r="U65" s="31">
        <f t="shared" si="11"/>
        <v>3284.2</v>
      </c>
      <c r="V65" s="31">
        <f t="shared" si="11"/>
        <v>3284.2</v>
      </c>
      <c r="W65" s="31">
        <f t="shared" si="11"/>
        <v>3284.2</v>
      </c>
      <c r="X65" s="66">
        <f t="shared" si="11"/>
        <v>2834.80374</v>
      </c>
      <c r="Y65" s="59">
        <f>X65/G65*100</f>
        <v>55.569786369855755</v>
      </c>
    </row>
    <row r="66" spans="1:25" ht="32.25" outlineLevel="3" thickBot="1">
      <c r="A66" s="113" t="s">
        <v>139</v>
      </c>
      <c r="B66" s="19">
        <v>951</v>
      </c>
      <c r="C66" s="11" t="s">
        <v>8</v>
      </c>
      <c r="D66" s="11" t="s">
        <v>282</v>
      </c>
      <c r="E66" s="11" t="s">
        <v>5</v>
      </c>
      <c r="F66" s="11"/>
      <c r="G66" s="12">
        <f>G67</f>
        <v>5101.34</v>
      </c>
      <c r="H66" s="32">
        <f t="shared" si="11"/>
        <v>3284.2</v>
      </c>
      <c r="I66" s="32">
        <f t="shared" si="11"/>
        <v>3284.2</v>
      </c>
      <c r="J66" s="32">
        <f t="shared" si="11"/>
        <v>3284.2</v>
      </c>
      <c r="K66" s="32">
        <f t="shared" si="11"/>
        <v>3284.2</v>
      </c>
      <c r="L66" s="32">
        <f t="shared" si="11"/>
        <v>3284.2</v>
      </c>
      <c r="M66" s="32">
        <f t="shared" si="11"/>
        <v>3284.2</v>
      </c>
      <c r="N66" s="32">
        <f t="shared" si="11"/>
        <v>3284.2</v>
      </c>
      <c r="O66" s="32">
        <f t="shared" si="11"/>
        <v>3284.2</v>
      </c>
      <c r="P66" s="32">
        <f t="shared" si="11"/>
        <v>3284.2</v>
      </c>
      <c r="Q66" s="32">
        <f t="shared" si="11"/>
        <v>3284.2</v>
      </c>
      <c r="R66" s="32">
        <f t="shared" si="11"/>
        <v>3284.2</v>
      </c>
      <c r="S66" s="32">
        <f t="shared" si="11"/>
        <v>3284.2</v>
      </c>
      <c r="T66" s="32">
        <f t="shared" si="11"/>
        <v>3284.2</v>
      </c>
      <c r="U66" s="32">
        <f t="shared" si="11"/>
        <v>3284.2</v>
      </c>
      <c r="V66" s="32">
        <f t="shared" si="11"/>
        <v>3284.2</v>
      </c>
      <c r="W66" s="32">
        <f t="shared" si="11"/>
        <v>3284.2</v>
      </c>
      <c r="X66" s="67">
        <f t="shared" si="11"/>
        <v>2834.80374</v>
      </c>
      <c r="Y66" s="59">
        <f>X66/G66*100</f>
        <v>55.569786369855755</v>
      </c>
    </row>
    <row r="67" spans="1:25" ht="48" outlineLevel="4" thickBot="1">
      <c r="A67" s="114" t="s">
        <v>212</v>
      </c>
      <c r="B67" s="91">
        <v>951</v>
      </c>
      <c r="C67" s="92" t="s">
        <v>8</v>
      </c>
      <c r="D67" s="92" t="s">
        <v>284</v>
      </c>
      <c r="E67" s="92" t="s">
        <v>5</v>
      </c>
      <c r="F67" s="92"/>
      <c r="G67" s="16">
        <f>G68+G72</f>
        <v>5101.34</v>
      </c>
      <c r="H67" s="34">
        <f t="shared" si="11"/>
        <v>3284.2</v>
      </c>
      <c r="I67" s="34">
        <f t="shared" si="11"/>
        <v>3284.2</v>
      </c>
      <c r="J67" s="34">
        <f t="shared" si="11"/>
        <v>3284.2</v>
      </c>
      <c r="K67" s="34">
        <f t="shared" si="11"/>
        <v>3284.2</v>
      </c>
      <c r="L67" s="34">
        <f t="shared" si="11"/>
        <v>3284.2</v>
      </c>
      <c r="M67" s="34">
        <f t="shared" si="11"/>
        <v>3284.2</v>
      </c>
      <c r="N67" s="34">
        <f t="shared" si="11"/>
        <v>3284.2</v>
      </c>
      <c r="O67" s="34">
        <f t="shared" si="11"/>
        <v>3284.2</v>
      </c>
      <c r="P67" s="34">
        <f t="shared" si="11"/>
        <v>3284.2</v>
      </c>
      <c r="Q67" s="34">
        <f t="shared" si="11"/>
        <v>3284.2</v>
      </c>
      <c r="R67" s="34">
        <f t="shared" si="11"/>
        <v>3284.2</v>
      </c>
      <c r="S67" s="34">
        <f t="shared" si="11"/>
        <v>3284.2</v>
      </c>
      <c r="T67" s="34">
        <f t="shared" si="11"/>
        <v>3284.2</v>
      </c>
      <c r="U67" s="34">
        <f t="shared" si="11"/>
        <v>3284.2</v>
      </c>
      <c r="V67" s="34">
        <f t="shared" si="11"/>
        <v>3284.2</v>
      </c>
      <c r="W67" s="34">
        <f t="shared" si="11"/>
        <v>3284.2</v>
      </c>
      <c r="X67" s="64">
        <f t="shared" si="11"/>
        <v>2834.80374</v>
      </c>
      <c r="Y67" s="59">
        <f>X67/G67*100</f>
        <v>55.569786369855755</v>
      </c>
    </row>
    <row r="68" spans="1:25" ht="32.25" outlineLevel="5" thickBot="1">
      <c r="A68" s="5" t="s">
        <v>94</v>
      </c>
      <c r="B68" s="21">
        <v>951</v>
      </c>
      <c r="C68" s="6" t="s">
        <v>8</v>
      </c>
      <c r="D68" s="6" t="s">
        <v>284</v>
      </c>
      <c r="E68" s="6" t="s">
        <v>91</v>
      </c>
      <c r="F68" s="6"/>
      <c r="G68" s="7">
        <f>G69+G70+G71</f>
        <v>5101.34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55.569786369855755</v>
      </c>
    </row>
    <row r="69" spans="1:25" ht="32.25" outlineLevel="5" thickBot="1">
      <c r="A69" s="89" t="s">
        <v>277</v>
      </c>
      <c r="B69" s="93">
        <v>951</v>
      </c>
      <c r="C69" s="94" t="s">
        <v>8</v>
      </c>
      <c r="D69" s="94" t="s">
        <v>284</v>
      </c>
      <c r="E69" s="94" t="s">
        <v>92</v>
      </c>
      <c r="F69" s="94"/>
      <c r="G69" s="99">
        <v>3910.6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48" outlineLevel="5" thickBot="1">
      <c r="A70" s="89" t="s">
        <v>279</v>
      </c>
      <c r="B70" s="93">
        <v>951</v>
      </c>
      <c r="C70" s="94" t="s">
        <v>8</v>
      </c>
      <c r="D70" s="94" t="s">
        <v>284</v>
      </c>
      <c r="E70" s="94" t="s">
        <v>93</v>
      </c>
      <c r="F70" s="94"/>
      <c r="G70" s="99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9" t="s">
        <v>272</v>
      </c>
      <c r="B71" s="93">
        <v>951</v>
      </c>
      <c r="C71" s="94" t="s">
        <v>8</v>
      </c>
      <c r="D71" s="94" t="s">
        <v>284</v>
      </c>
      <c r="E71" s="94" t="s">
        <v>273</v>
      </c>
      <c r="F71" s="94"/>
      <c r="G71" s="99">
        <v>1189.14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101</v>
      </c>
      <c r="B72" s="21">
        <v>951</v>
      </c>
      <c r="C72" s="6" t="s">
        <v>8</v>
      </c>
      <c r="D72" s="6" t="s">
        <v>284</v>
      </c>
      <c r="E72" s="6" t="s">
        <v>95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9" t="s">
        <v>102</v>
      </c>
      <c r="B73" s="93">
        <v>951</v>
      </c>
      <c r="C73" s="94" t="s">
        <v>8</v>
      </c>
      <c r="D73" s="94" t="s">
        <v>284</v>
      </c>
      <c r="E73" s="94" t="s">
        <v>96</v>
      </c>
      <c r="F73" s="94"/>
      <c r="G73" s="99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89" t="s">
        <v>103</v>
      </c>
      <c r="B74" s="93">
        <v>951</v>
      </c>
      <c r="C74" s="94" t="s">
        <v>8</v>
      </c>
      <c r="D74" s="94" t="s">
        <v>284</v>
      </c>
      <c r="E74" s="94" t="s">
        <v>97</v>
      </c>
      <c r="F74" s="94"/>
      <c r="G74" s="99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220</v>
      </c>
      <c r="B75" s="19">
        <v>951</v>
      </c>
      <c r="C75" s="9" t="s">
        <v>222</v>
      </c>
      <c r="D75" s="9" t="s">
        <v>280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3" t="s">
        <v>138</v>
      </c>
      <c r="B76" s="19">
        <v>951</v>
      </c>
      <c r="C76" s="9" t="s">
        <v>222</v>
      </c>
      <c r="D76" s="9" t="s">
        <v>281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3" t="s">
        <v>139</v>
      </c>
      <c r="B77" s="19">
        <v>951</v>
      </c>
      <c r="C77" s="9" t="s">
        <v>222</v>
      </c>
      <c r="D77" s="9" t="s">
        <v>282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5" t="s">
        <v>221</v>
      </c>
      <c r="B78" s="91">
        <v>951</v>
      </c>
      <c r="C78" s="92" t="s">
        <v>222</v>
      </c>
      <c r="D78" s="92" t="s">
        <v>289</v>
      </c>
      <c r="E78" s="92" t="s">
        <v>5</v>
      </c>
      <c r="F78" s="92"/>
      <c r="G78" s="16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256</v>
      </c>
      <c r="B79" s="21">
        <v>951</v>
      </c>
      <c r="C79" s="6" t="s">
        <v>222</v>
      </c>
      <c r="D79" s="6" t="s">
        <v>289</v>
      </c>
      <c r="E79" s="6" t="s">
        <v>258</v>
      </c>
      <c r="F79" s="6"/>
      <c r="G79" s="7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89" t="s">
        <v>257</v>
      </c>
      <c r="B80" s="93">
        <v>951</v>
      </c>
      <c r="C80" s="94" t="s">
        <v>222</v>
      </c>
      <c r="D80" s="94" t="s">
        <v>289</v>
      </c>
      <c r="E80" s="94" t="s">
        <v>259</v>
      </c>
      <c r="F80" s="94"/>
      <c r="G80" s="99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28</v>
      </c>
      <c r="B81" s="19">
        <v>951</v>
      </c>
      <c r="C81" s="9" t="s">
        <v>9</v>
      </c>
      <c r="D81" s="9" t="s">
        <v>280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3" t="s">
        <v>138</v>
      </c>
      <c r="B82" s="19">
        <v>951</v>
      </c>
      <c r="C82" s="11" t="s">
        <v>9</v>
      </c>
      <c r="D82" s="11" t="s">
        <v>281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3" t="s">
        <v>139</v>
      </c>
      <c r="B83" s="19">
        <v>951</v>
      </c>
      <c r="C83" s="11" t="s">
        <v>9</v>
      </c>
      <c r="D83" s="11" t="s">
        <v>282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5" t="s">
        <v>142</v>
      </c>
      <c r="B84" s="91">
        <v>951</v>
      </c>
      <c r="C84" s="92" t="s">
        <v>9</v>
      </c>
      <c r="D84" s="92" t="s">
        <v>290</v>
      </c>
      <c r="E84" s="92" t="s">
        <v>5</v>
      </c>
      <c r="F84" s="92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111</v>
      </c>
      <c r="B85" s="21">
        <v>951</v>
      </c>
      <c r="C85" s="6" t="s">
        <v>9</v>
      </c>
      <c r="D85" s="6" t="s">
        <v>290</v>
      </c>
      <c r="E85" s="6" t="s">
        <v>110</v>
      </c>
      <c r="F85" s="6"/>
      <c r="G85" s="7">
        <v>200</v>
      </c>
      <c r="H85" s="31" t="e">
        <f aca="true" t="shared" si="14" ref="H85:X85">H86+H94+H106+H112+H126+H149+H157+H172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29</v>
      </c>
      <c r="B86" s="19">
        <v>951</v>
      </c>
      <c r="C86" s="9" t="s">
        <v>67</v>
      </c>
      <c r="D86" s="9" t="s">
        <v>280</v>
      </c>
      <c r="E86" s="9" t="s">
        <v>5</v>
      </c>
      <c r="F86" s="9"/>
      <c r="G86" s="144">
        <f>G87+G156</f>
        <v>55722.20776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3" t="s">
        <v>138</v>
      </c>
      <c r="B87" s="19">
        <v>951</v>
      </c>
      <c r="C87" s="11" t="s">
        <v>67</v>
      </c>
      <c r="D87" s="11" t="s">
        <v>281</v>
      </c>
      <c r="E87" s="11" t="s">
        <v>5</v>
      </c>
      <c r="F87" s="11"/>
      <c r="G87" s="147">
        <f>G88</f>
        <v>46542.487759999996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2.0411457266718314</v>
      </c>
    </row>
    <row r="88" spans="1:25" ht="32.25" outlineLevel="5" thickBot="1">
      <c r="A88" s="113" t="s">
        <v>139</v>
      </c>
      <c r="B88" s="19">
        <v>951</v>
      </c>
      <c r="C88" s="11" t="s">
        <v>67</v>
      </c>
      <c r="D88" s="11" t="s">
        <v>282</v>
      </c>
      <c r="E88" s="11" t="s">
        <v>5</v>
      </c>
      <c r="F88" s="11"/>
      <c r="G88" s="147">
        <f>G89+G99+G107+G122+G112+G133+G141+G149+G114+G96+G119</f>
        <v>46542.487759999996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2.0411457266718314</v>
      </c>
    </row>
    <row r="89" spans="1:25" ht="18.75" customHeight="1" outlineLevel="5" thickBot="1">
      <c r="A89" s="95" t="s">
        <v>30</v>
      </c>
      <c r="B89" s="91">
        <v>951</v>
      </c>
      <c r="C89" s="92" t="s">
        <v>67</v>
      </c>
      <c r="D89" s="92" t="s">
        <v>291</v>
      </c>
      <c r="E89" s="92" t="s">
        <v>5</v>
      </c>
      <c r="F89" s="92"/>
      <c r="G89" s="146">
        <f>G90+G94</f>
        <v>1400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94</v>
      </c>
      <c r="B90" s="21">
        <v>951</v>
      </c>
      <c r="C90" s="6" t="s">
        <v>67</v>
      </c>
      <c r="D90" s="6" t="s">
        <v>291</v>
      </c>
      <c r="E90" s="6" t="s">
        <v>91</v>
      </c>
      <c r="F90" s="6"/>
      <c r="G90" s="150">
        <f>G91+G92+G93</f>
        <v>1219.1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89" t="s">
        <v>277</v>
      </c>
      <c r="B91" s="93">
        <v>951</v>
      </c>
      <c r="C91" s="94" t="s">
        <v>67</v>
      </c>
      <c r="D91" s="94" t="s">
        <v>291</v>
      </c>
      <c r="E91" s="94" t="s">
        <v>92</v>
      </c>
      <c r="F91" s="94"/>
      <c r="G91" s="145">
        <v>938.8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9" t="s">
        <v>279</v>
      </c>
      <c r="B92" s="93">
        <v>951</v>
      </c>
      <c r="C92" s="94" t="s">
        <v>67</v>
      </c>
      <c r="D92" s="94" t="s">
        <v>291</v>
      </c>
      <c r="E92" s="94" t="s">
        <v>93</v>
      </c>
      <c r="F92" s="94"/>
      <c r="G92" s="145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48" outlineLevel="5" thickBot="1">
      <c r="A93" s="89" t="s">
        <v>272</v>
      </c>
      <c r="B93" s="93">
        <v>951</v>
      </c>
      <c r="C93" s="94" t="s">
        <v>67</v>
      </c>
      <c r="D93" s="94" t="s">
        <v>291</v>
      </c>
      <c r="E93" s="94" t="s">
        <v>273</v>
      </c>
      <c r="F93" s="94"/>
      <c r="G93" s="145">
        <v>280.3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5.25" customHeight="1" outlineLevel="6" thickBot="1">
      <c r="A94" s="5" t="s">
        <v>101</v>
      </c>
      <c r="B94" s="21">
        <v>951</v>
      </c>
      <c r="C94" s="6" t="s">
        <v>67</v>
      </c>
      <c r="D94" s="6" t="s">
        <v>291</v>
      </c>
      <c r="E94" s="6" t="s">
        <v>95</v>
      </c>
      <c r="F94" s="6"/>
      <c r="G94" s="150">
        <f>G95</f>
        <v>180.9</v>
      </c>
      <c r="H94" s="32">
        <f aca="true" t="shared" si="16" ref="H94:P94">H95</f>
        <v>0</v>
      </c>
      <c r="I94" s="32">
        <f t="shared" si="16"/>
        <v>0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si="16"/>
        <v>0</v>
      </c>
      <c r="O94" s="32">
        <f t="shared" si="16"/>
        <v>0</v>
      </c>
      <c r="P94" s="32">
        <f t="shared" si="16"/>
        <v>0</v>
      </c>
      <c r="Q94" s="32">
        <f aca="true" t="shared" si="17" ref="Q94:W94">Q95</f>
        <v>0</v>
      </c>
      <c r="R94" s="32">
        <f t="shared" si="17"/>
        <v>0</v>
      </c>
      <c r="S94" s="32">
        <f t="shared" si="17"/>
        <v>0</v>
      </c>
      <c r="T94" s="32">
        <f t="shared" si="17"/>
        <v>0</v>
      </c>
      <c r="U94" s="32">
        <f t="shared" si="17"/>
        <v>0</v>
      </c>
      <c r="V94" s="32">
        <f t="shared" si="17"/>
        <v>0</v>
      </c>
      <c r="W94" s="32">
        <f t="shared" si="17"/>
        <v>0</v>
      </c>
      <c r="X94" s="67">
        <f>X95</f>
        <v>9539.0701</v>
      </c>
      <c r="Y94" s="59">
        <f>X94/G94*100</f>
        <v>5273.117799889442</v>
      </c>
    </row>
    <row r="95" spans="1:25" ht="32.25" outlineLevel="4" thickBot="1">
      <c r="A95" s="89" t="s">
        <v>103</v>
      </c>
      <c r="B95" s="93">
        <v>951</v>
      </c>
      <c r="C95" s="94" t="s">
        <v>67</v>
      </c>
      <c r="D95" s="94" t="s">
        <v>291</v>
      </c>
      <c r="E95" s="94" t="s">
        <v>97</v>
      </c>
      <c r="F95" s="94"/>
      <c r="G95" s="145">
        <v>180.9</v>
      </c>
      <c r="H95" s="34">
        <f aca="true" t="shared" si="18" ref="H95:X95">H99</f>
        <v>0</v>
      </c>
      <c r="I95" s="34">
        <f t="shared" si="18"/>
        <v>0</v>
      </c>
      <c r="J95" s="34">
        <f t="shared" si="18"/>
        <v>0</v>
      </c>
      <c r="K95" s="34">
        <f t="shared" si="18"/>
        <v>0</v>
      </c>
      <c r="L95" s="34">
        <f t="shared" si="18"/>
        <v>0</v>
      </c>
      <c r="M95" s="34">
        <f t="shared" si="18"/>
        <v>0</v>
      </c>
      <c r="N95" s="34">
        <f t="shared" si="18"/>
        <v>0</v>
      </c>
      <c r="O95" s="34">
        <f t="shared" si="18"/>
        <v>0</v>
      </c>
      <c r="P95" s="34">
        <f t="shared" si="18"/>
        <v>0</v>
      </c>
      <c r="Q95" s="34">
        <f t="shared" si="18"/>
        <v>0</v>
      </c>
      <c r="R95" s="34">
        <f t="shared" si="18"/>
        <v>0</v>
      </c>
      <c r="S95" s="34">
        <f t="shared" si="18"/>
        <v>0</v>
      </c>
      <c r="T95" s="34">
        <f t="shared" si="18"/>
        <v>0</v>
      </c>
      <c r="U95" s="34">
        <f t="shared" si="18"/>
        <v>0</v>
      </c>
      <c r="V95" s="34">
        <f t="shared" si="18"/>
        <v>0</v>
      </c>
      <c r="W95" s="34">
        <f t="shared" si="18"/>
        <v>0</v>
      </c>
      <c r="X95" s="64">
        <f t="shared" si="18"/>
        <v>9539.0701</v>
      </c>
      <c r="Y95" s="59">
        <f>X95/G95*100</f>
        <v>5273.117799889442</v>
      </c>
    </row>
    <row r="96" spans="1:25" ht="63.75" outlineLevel="4" thickBot="1">
      <c r="A96" s="95" t="s">
        <v>260</v>
      </c>
      <c r="B96" s="91">
        <v>951</v>
      </c>
      <c r="C96" s="92" t="s">
        <v>67</v>
      </c>
      <c r="D96" s="92" t="s">
        <v>292</v>
      </c>
      <c r="E96" s="92" t="s">
        <v>5</v>
      </c>
      <c r="F96" s="92"/>
      <c r="G96" s="146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5" t="s">
        <v>101</v>
      </c>
      <c r="B97" s="21">
        <v>951</v>
      </c>
      <c r="C97" s="6" t="s">
        <v>67</v>
      </c>
      <c r="D97" s="6" t="s">
        <v>292</v>
      </c>
      <c r="E97" s="6" t="s">
        <v>95</v>
      </c>
      <c r="F97" s="6"/>
      <c r="G97" s="150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32.25" outlineLevel="4" thickBot="1">
      <c r="A98" s="89" t="s">
        <v>103</v>
      </c>
      <c r="B98" s="93">
        <v>951</v>
      </c>
      <c r="C98" s="94" t="s">
        <v>67</v>
      </c>
      <c r="D98" s="94" t="s">
        <v>292</v>
      </c>
      <c r="E98" s="94" t="s">
        <v>97</v>
      </c>
      <c r="F98" s="94"/>
      <c r="G98" s="145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81"/>
      <c r="Y98" s="59"/>
    </row>
    <row r="99" spans="1:25" ht="48" outlineLevel="5" thickBot="1">
      <c r="A99" s="114" t="s">
        <v>212</v>
      </c>
      <c r="B99" s="91">
        <v>951</v>
      </c>
      <c r="C99" s="92" t="s">
        <v>67</v>
      </c>
      <c r="D99" s="92" t="s">
        <v>284</v>
      </c>
      <c r="E99" s="92" t="s">
        <v>5</v>
      </c>
      <c r="F99" s="92"/>
      <c r="G99" s="146">
        <f>G100+G104</f>
        <v>17381.739999999998</v>
      </c>
      <c r="H99" s="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4"/>
      <c r="X99" s="65">
        <v>9539.0701</v>
      </c>
      <c r="Y99" s="59">
        <f>X99/G99*100</f>
        <v>54.87983423984021</v>
      </c>
    </row>
    <row r="100" spans="1:25" ht="32.25" outlineLevel="5" thickBot="1">
      <c r="A100" s="5" t="s">
        <v>94</v>
      </c>
      <c r="B100" s="21">
        <v>951</v>
      </c>
      <c r="C100" s="6" t="s">
        <v>67</v>
      </c>
      <c r="D100" s="6" t="s">
        <v>284</v>
      </c>
      <c r="E100" s="6" t="s">
        <v>91</v>
      </c>
      <c r="F100" s="6"/>
      <c r="G100" s="150">
        <f>G101+G102+G103</f>
        <v>17269.739999999998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89" t="s">
        <v>277</v>
      </c>
      <c r="B101" s="93">
        <v>951</v>
      </c>
      <c r="C101" s="94" t="s">
        <v>67</v>
      </c>
      <c r="D101" s="94" t="s">
        <v>284</v>
      </c>
      <c r="E101" s="94" t="s">
        <v>92</v>
      </c>
      <c r="F101" s="94"/>
      <c r="G101" s="145">
        <v>13249.21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9" t="s">
        <v>279</v>
      </c>
      <c r="B102" s="93">
        <v>951</v>
      </c>
      <c r="C102" s="94" t="s">
        <v>67</v>
      </c>
      <c r="D102" s="94" t="s">
        <v>284</v>
      </c>
      <c r="E102" s="94" t="s">
        <v>93</v>
      </c>
      <c r="F102" s="94"/>
      <c r="G102" s="99">
        <v>2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48" outlineLevel="5" thickBot="1">
      <c r="A103" s="89" t="s">
        <v>272</v>
      </c>
      <c r="B103" s="93">
        <v>951</v>
      </c>
      <c r="C103" s="94" t="s">
        <v>67</v>
      </c>
      <c r="D103" s="94" t="s">
        <v>284</v>
      </c>
      <c r="E103" s="94" t="s">
        <v>273</v>
      </c>
      <c r="F103" s="94"/>
      <c r="G103" s="99">
        <v>4018.53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5" t="s">
        <v>101</v>
      </c>
      <c r="B104" s="21">
        <v>951</v>
      </c>
      <c r="C104" s="6" t="s">
        <v>67</v>
      </c>
      <c r="D104" s="6" t="s">
        <v>284</v>
      </c>
      <c r="E104" s="6" t="s">
        <v>95</v>
      </c>
      <c r="F104" s="6"/>
      <c r="G104" s="7">
        <f>G105+G106</f>
        <v>112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32.25" outlineLevel="5" thickBot="1">
      <c r="A105" s="89" t="s">
        <v>102</v>
      </c>
      <c r="B105" s="93">
        <v>951</v>
      </c>
      <c r="C105" s="94" t="s">
        <v>67</v>
      </c>
      <c r="D105" s="94" t="s">
        <v>284</v>
      </c>
      <c r="E105" s="94" t="s">
        <v>96</v>
      </c>
      <c r="F105" s="94"/>
      <c r="G105" s="9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</row>
    <row r="106" spans="1:25" ht="32.25" outlineLevel="6" thickBot="1">
      <c r="A106" s="89" t="s">
        <v>103</v>
      </c>
      <c r="B106" s="93">
        <v>951</v>
      </c>
      <c r="C106" s="94" t="s">
        <v>67</v>
      </c>
      <c r="D106" s="94" t="s">
        <v>284</v>
      </c>
      <c r="E106" s="94" t="s">
        <v>97</v>
      </c>
      <c r="F106" s="94"/>
      <c r="G106" s="99">
        <v>112</v>
      </c>
      <c r="H106" s="32">
        <f aca="true" t="shared" si="19" ref="H106:W106">H107</f>
        <v>0</v>
      </c>
      <c r="I106" s="32">
        <f t="shared" si="19"/>
        <v>0</v>
      </c>
      <c r="J106" s="32">
        <f t="shared" si="19"/>
        <v>0</v>
      </c>
      <c r="K106" s="32">
        <f t="shared" si="19"/>
        <v>0</v>
      </c>
      <c r="L106" s="32">
        <f t="shared" si="19"/>
        <v>0</v>
      </c>
      <c r="M106" s="32">
        <f t="shared" si="19"/>
        <v>0</v>
      </c>
      <c r="N106" s="32">
        <f t="shared" si="19"/>
        <v>0</v>
      </c>
      <c r="O106" s="32">
        <f t="shared" si="19"/>
        <v>0</v>
      </c>
      <c r="P106" s="32">
        <f t="shared" si="19"/>
        <v>0</v>
      </c>
      <c r="Q106" s="32">
        <f t="shared" si="19"/>
        <v>0</v>
      </c>
      <c r="R106" s="32">
        <f t="shared" si="19"/>
        <v>0</v>
      </c>
      <c r="S106" s="32">
        <f t="shared" si="19"/>
        <v>0</v>
      </c>
      <c r="T106" s="32">
        <f t="shared" si="19"/>
        <v>0</v>
      </c>
      <c r="U106" s="32">
        <f t="shared" si="19"/>
        <v>0</v>
      </c>
      <c r="V106" s="32">
        <f t="shared" si="19"/>
        <v>0</v>
      </c>
      <c r="W106" s="32">
        <f t="shared" si="19"/>
        <v>0</v>
      </c>
      <c r="X106" s="67">
        <f>X107</f>
        <v>277.89792</v>
      </c>
      <c r="Y106" s="59">
        <f>X106/G106*100</f>
        <v>248.12314285714288</v>
      </c>
    </row>
    <row r="107" spans="1:25" ht="46.5" customHeight="1" outlineLevel="4" thickBot="1">
      <c r="A107" s="95" t="s">
        <v>143</v>
      </c>
      <c r="B107" s="91">
        <v>951</v>
      </c>
      <c r="C107" s="92" t="s">
        <v>67</v>
      </c>
      <c r="D107" s="92" t="s">
        <v>293</v>
      </c>
      <c r="E107" s="92" t="s">
        <v>5</v>
      </c>
      <c r="F107" s="92"/>
      <c r="G107" s="16">
        <f>G108+G110</f>
        <v>246.54999999999998</v>
      </c>
      <c r="H107" s="34">
        <f aca="true" t="shared" si="20" ref="H107:X107">H108</f>
        <v>0</v>
      </c>
      <c r="I107" s="34">
        <f t="shared" si="20"/>
        <v>0</v>
      </c>
      <c r="J107" s="34">
        <f t="shared" si="20"/>
        <v>0</v>
      </c>
      <c r="K107" s="34">
        <f t="shared" si="20"/>
        <v>0</v>
      </c>
      <c r="L107" s="34">
        <f t="shared" si="20"/>
        <v>0</v>
      </c>
      <c r="M107" s="34">
        <f t="shared" si="20"/>
        <v>0</v>
      </c>
      <c r="N107" s="34">
        <f t="shared" si="20"/>
        <v>0</v>
      </c>
      <c r="O107" s="34">
        <f t="shared" si="20"/>
        <v>0</v>
      </c>
      <c r="P107" s="34">
        <f t="shared" si="20"/>
        <v>0</v>
      </c>
      <c r="Q107" s="34">
        <f t="shared" si="20"/>
        <v>0</v>
      </c>
      <c r="R107" s="34">
        <f t="shared" si="20"/>
        <v>0</v>
      </c>
      <c r="S107" s="34">
        <f t="shared" si="20"/>
        <v>0</v>
      </c>
      <c r="T107" s="34">
        <f t="shared" si="20"/>
        <v>0</v>
      </c>
      <c r="U107" s="34">
        <f t="shared" si="20"/>
        <v>0</v>
      </c>
      <c r="V107" s="34">
        <f t="shared" si="20"/>
        <v>0</v>
      </c>
      <c r="W107" s="34">
        <f t="shared" si="20"/>
        <v>0</v>
      </c>
      <c r="X107" s="68">
        <f t="shared" si="20"/>
        <v>277.89792</v>
      </c>
      <c r="Y107" s="59">
        <f>X107/G107*100</f>
        <v>112.71462989251675</v>
      </c>
    </row>
    <row r="108" spans="1:25" ht="32.25" outlineLevel="5" thickBot="1">
      <c r="A108" s="5" t="s">
        <v>101</v>
      </c>
      <c r="B108" s="21">
        <v>951</v>
      </c>
      <c r="C108" s="6" t="s">
        <v>67</v>
      </c>
      <c r="D108" s="6" t="s">
        <v>293</v>
      </c>
      <c r="E108" s="6" t="s">
        <v>95</v>
      </c>
      <c r="F108" s="6"/>
      <c r="G108" s="7">
        <f>G109</f>
        <v>240.6</v>
      </c>
      <c r="H108" s="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4"/>
      <c r="X108" s="65">
        <v>277.89792</v>
      </c>
      <c r="Y108" s="59">
        <f>X108/G108*100</f>
        <v>115.50204488778056</v>
      </c>
    </row>
    <row r="109" spans="1:25" ht="32.25" outlineLevel="5" thickBot="1">
      <c r="A109" s="89" t="s">
        <v>103</v>
      </c>
      <c r="B109" s="93">
        <v>951</v>
      </c>
      <c r="C109" s="94" t="s">
        <v>67</v>
      </c>
      <c r="D109" s="94" t="s">
        <v>293</v>
      </c>
      <c r="E109" s="94" t="s">
        <v>97</v>
      </c>
      <c r="F109" s="94"/>
      <c r="G109" s="99">
        <v>240.6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6.5" outlineLevel="5" thickBot="1">
      <c r="A110" s="5" t="s">
        <v>104</v>
      </c>
      <c r="B110" s="21">
        <v>951</v>
      </c>
      <c r="C110" s="6" t="s">
        <v>67</v>
      </c>
      <c r="D110" s="6" t="s">
        <v>293</v>
      </c>
      <c r="E110" s="6" t="s">
        <v>98</v>
      </c>
      <c r="F110" s="6"/>
      <c r="G110" s="7">
        <f>G111</f>
        <v>5.95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16.5" outlineLevel="5" thickBot="1">
      <c r="A111" s="89" t="s">
        <v>106</v>
      </c>
      <c r="B111" s="93">
        <v>951</v>
      </c>
      <c r="C111" s="94" t="s">
        <v>67</v>
      </c>
      <c r="D111" s="94" t="s">
        <v>293</v>
      </c>
      <c r="E111" s="94" t="s">
        <v>100</v>
      </c>
      <c r="F111" s="94"/>
      <c r="G111" s="99">
        <v>5.95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</row>
    <row r="112" spans="1:25" ht="19.5" customHeight="1" outlineLevel="6" thickBot="1">
      <c r="A112" s="95" t="s">
        <v>144</v>
      </c>
      <c r="B112" s="91">
        <v>951</v>
      </c>
      <c r="C112" s="92" t="s">
        <v>67</v>
      </c>
      <c r="D112" s="92" t="s">
        <v>287</v>
      </c>
      <c r="E112" s="92" t="s">
        <v>5</v>
      </c>
      <c r="F112" s="92"/>
      <c r="G112" s="146">
        <v>3947.56776</v>
      </c>
      <c r="H112" s="32" t="e">
        <f>#REF!+H113</f>
        <v>#REF!</v>
      </c>
      <c r="I112" s="32" t="e">
        <f>#REF!+I113</f>
        <v>#REF!</v>
      </c>
      <c r="J112" s="32" t="e">
        <f>#REF!+J113</f>
        <v>#REF!</v>
      </c>
      <c r="K112" s="32" t="e">
        <f>#REF!+K113</f>
        <v>#REF!</v>
      </c>
      <c r="L112" s="32" t="e">
        <f>#REF!+L113</f>
        <v>#REF!</v>
      </c>
      <c r="M112" s="32" t="e">
        <f>#REF!+M113</f>
        <v>#REF!</v>
      </c>
      <c r="N112" s="32" t="e">
        <f>#REF!+N113</f>
        <v>#REF!</v>
      </c>
      <c r="O112" s="32" t="e">
        <f>#REF!+O113</f>
        <v>#REF!</v>
      </c>
      <c r="P112" s="32" t="e">
        <f>#REF!+P113</f>
        <v>#REF!</v>
      </c>
      <c r="Q112" s="32" t="e">
        <f>#REF!+Q113</f>
        <v>#REF!</v>
      </c>
      <c r="R112" s="32" t="e">
        <f>#REF!+R113</f>
        <v>#REF!</v>
      </c>
      <c r="S112" s="32" t="e">
        <f>#REF!+S113</f>
        <v>#REF!</v>
      </c>
      <c r="T112" s="32" t="e">
        <f>#REF!+T113</f>
        <v>#REF!</v>
      </c>
      <c r="U112" s="32" t="e">
        <f>#REF!+U113</f>
        <v>#REF!</v>
      </c>
      <c r="V112" s="32" t="e">
        <f>#REF!+V113</f>
        <v>#REF!</v>
      </c>
      <c r="W112" s="32" t="e">
        <f>#REF!+W113</f>
        <v>#REF!</v>
      </c>
      <c r="X112" s="70" t="e">
        <f>#REF!+X113</f>
        <v>#REF!</v>
      </c>
      <c r="Y112" s="59" t="e">
        <f>X112/G112*100</f>
        <v>#REF!</v>
      </c>
    </row>
    <row r="113" spans="1:25" ht="16.5" customHeight="1" outlineLevel="4" thickBot="1">
      <c r="A113" s="5" t="s">
        <v>112</v>
      </c>
      <c r="B113" s="21">
        <v>951</v>
      </c>
      <c r="C113" s="6" t="s">
        <v>67</v>
      </c>
      <c r="D113" s="6" t="s">
        <v>287</v>
      </c>
      <c r="E113" s="6" t="s">
        <v>236</v>
      </c>
      <c r="F113" s="6"/>
      <c r="G113" s="150">
        <v>0</v>
      </c>
      <c r="H113" s="34">
        <f aca="true" t="shared" si="21" ref="H113:W113">H125</f>
        <v>0</v>
      </c>
      <c r="I113" s="34">
        <f t="shared" si="21"/>
        <v>0</v>
      </c>
      <c r="J113" s="34">
        <f t="shared" si="21"/>
        <v>0</v>
      </c>
      <c r="K113" s="34">
        <f t="shared" si="21"/>
        <v>0</v>
      </c>
      <c r="L113" s="34">
        <f t="shared" si="21"/>
        <v>0</v>
      </c>
      <c r="M113" s="34">
        <f t="shared" si="21"/>
        <v>0</v>
      </c>
      <c r="N113" s="34">
        <f t="shared" si="21"/>
        <v>0</v>
      </c>
      <c r="O113" s="34">
        <f t="shared" si="21"/>
        <v>0</v>
      </c>
      <c r="P113" s="34">
        <f t="shared" si="21"/>
        <v>0</v>
      </c>
      <c r="Q113" s="34">
        <f t="shared" si="21"/>
        <v>0</v>
      </c>
      <c r="R113" s="34">
        <f t="shared" si="21"/>
        <v>0</v>
      </c>
      <c r="S113" s="34">
        <f t="shared" si="21"/>
        <v>0</v>
      </c>
      <c r="T113" s="34">
        <f t="shared" si="21"/>
        <v>0</v>
      </c>
      <c r="U113" s="34">
        <f t="shared" si="21"/>
        <v>0</v>
      </c>
      <c r="V113" s="34">
        <f t="shared" si="21"/>
        <v>0</v>
      </c>
      <c r="W113" s="34">
        <f t="shared" si="21"/>
        <v>0</v>
      </c>
      <c r="X113" s="64">
        <f>X125</f>
        <v>1067.9833</v>
      </c>
      <c r="Y113" s="59" t="e">
        <f>X113/G113*100</f>
        <v>#DIV/0!</v>
      </c>
    </row>
    <row r="114" spans="1:25" ht="48" customHeight="1" outlineLevel="4" thickBot="1">
      <c r="A114" s="95" t="s">
        <v>205</v>
      </c>
      <c r="B114" s="91">
        <v>951</v>
      </c>
      <c r="C114" s="92" t="s">
        <v>67</v>
      </c>
      <c r="D114" s="92" t="s">
        <v>294</v>
      </c>
      <c r="E114" s="92" t="s">
        <v>5</v>
      </c>
      <c r="F114" s="92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101</v>
      </c>
      <c r="B115" s="21">
        <v>951</v>
      </c>
      <c r="C115" s="6" t="s">
        <v>67</v>
      </c>
      <c r="D115" s="6" t="s">
        <v>294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89" t="s">
        <v>103</v>
      </c>
      <c r="B116" s="93">
        <v>951</v>
      </c>
      <c r="C116" s="94" t="s">
        <v>67</v>
      </c>
      <c r="D116" s="94" t="s">
        <v>294</v>
      </c>
      <c r="E116" s="94" t="s">
        <v>97</v>
      </c>
      <c r="F116" s="94"/>
      <c r="G116" s="99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15.75" customHeight="1" outlineLevel="4" thickBot="1">
      <c r="A117" s="5" t="s">
        <v>104</v>
      </c>
      <c r="B117" s="21">
        <v>951</v>
      </c>
      <c r="C117" s="6" t="s">
        <v>67</v>
      </c>
      <c r="D117" s="6" t="s">
        <v>294</v>
      </c>
      <c r="E117" s="6" t="s">
        <v>98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89" t="s">
        <v>106</v>
      </c>
      <c r="B118" s="93">
        <v>951</v>
      </c>
      <c r="C118" s="94" t="s">
        <v>67</v>
      </c>
      <c r="D118" s="94" t="s">
        <v>294</v>
      </c>
      <c r="E118" s="94" t="s">
        <v>100</v>
      </c>
      <c r="F118" s="94"/>
      <c r="G118" s="99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47.25" customHeight="1" outlineLevel="4" thickBot="1">
      <c r="A119" s="95" t="s">
        <v>265</v>
      </c>
      <c r="B119" s="91">
        <v>951</v>
      </c>
      <c r="C119" s="92" t="s">
        <v>67</v>
      </c>
      <c r="D119" s="92" t="s">
        <v>295</v>
      </c>
      <c r="E119" s="92" t="s">
        <v>5</v>
      </c>
      <c r="F119" s="92"/>
      <c r="G119" s="146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295</v>
      </c>
      <c r="E120" s="6" t="s">
        <v>95</v>
      </c>
      <c r="F120" s="6"/>
      <c r="G120" s="150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89" t="s">
        <v>103</v>
      </c>
      <c r="B121" s="93">
        <v>951</v>
      </c>
      <c r="C121" s="94" t="s">
        <v>67</v>
      </c>
      <c r="D121" s="94" t="s">
        <v>295</v>
      </c>
      <c r="E121" s="94" t="s">
        <v>97</v>
      </c>
      <c r="F121" s="94"/>
      <c r="G121" s="145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33.75" customHeight="1" outlineLevel="4" thickBot="1">
      <c r="A122" s="95" t="s">
        <v>145</v>
      </c>
      <c r="B122" s="91">
        <v>951</v>
      </c>
      <c r="C122" s="92" t="s">
        <v>67</v>
      </c>
      <c r="D122" s="92" t="s">
        <v>296</v>
      </c>
      <c r="E122" s="92" t="s">
        <v>5</v>
      </c>
      <c r="F122" s="92"/>
      <c r="G122" s="16">
        <f>G123+G127+G130</f>
        <v>21373.23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15.75" customHeight="1" outlineLevel="4" thickBot="1">
      <c r="A123" s="5" t="s">
        <v>114</v>
      </c>
      <c r="B123" s="21">
        <v>951</v>
      </c>
      <c r="C123" s="6" t="s">
        <v>67</v>
      </c>
      <c r="D123" s="6" t="s">
        <v>296</v>
      </c>
      <c r="E123" s="6" t="s">
        <v>113</v>
      </c>
      <c r="F123" s="6"/>
      <c r="G123" s="7">
        <f>G124+G125+G126</f>
        <v>14250.38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15.75" customHeight="1" outlineLevel="4" thickBot="1">
      <c r="A124" s="89" t="s">
        <v>276</v>
      </c>
      <c r="B124" s="93">
        <v>951</v>
      </c>
      <c r="C124" s="94" t="s">
        <v>67</v>
      </c>
      <c r="D124" s="94" t="s">
        <v>296</v>
      </c>
      <c r="E124" s="94" t="s">
        <v>115</v>
      </c>
      <c r="F124" s="94"/>
      <c r="G124" s="99">
        <v>10937.31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32.25" outlineLevel="5" thickBot="1">
      <c r="A125" s="89" t="s">
        <v>278</v>
      </c>
      <c r="B125" s="93">
        <v>951</v>
      </c>
      <c r="C125" s="94" t="s">
        <v>67</v>
      </c>
      <c r="D125" s="94" t="s">
        <v>296</v>
      </c>
      <c r="E125" s="94" t="s">
        <v>116</v>
      </c>
      <c r="F125" s="94"/>
      <c r="G125" s="99">
        <v>10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X125/G122*100</f>
        <v>4.996826871745638</v>
      </c>
    </row>
    <row r="126" spans="1:25" ht="18.75" customHeight="1" outlineLevel="6" thickBot="1">
      <c r="A126" s="89" t="s">
        <v>274</v>
      </c>
      <c r="B126" s="93">
        <v>951</v>
      </c>
      <c r="C126" s="94" t="s">
        <v>67</v>
      </c>
      <c r="D126" s="94" t="s">
        <v>296</v>
      </c>
      <c r="E126" s="94" t="s">
        <v>275</v>
      </c>
      <c r="F126" s="94"/>
      <c r="G126" s="99">
        <v>3303.07</v>
      </c>
      <c r="H126" s="32">
        <f aca="true" t="shared" si="22" ref="H126:X127">H127</f>
        <v>0</v>
      </c>
      <c r="I126" s="32">
        <f t="shared" si="22"/>
        <v>0</v>
      </c>
      <c r="J126" s="32">
        <f t="shared" si="22"/>
        <v>0</v>
      </c>
      <c r="K126" s="32">
        <f t="shared" si="22"/>
        <v>0</v>
      </c>
      <c r="L126" s="32">
        <f t="shared" si="22"/>
        <v>0</v>
      </c>
      <c r="M126" s="32">
        <f t="shared" si="22"/>
        <v>0</v>
      </c>
      <c r="N126" s="32">
        <f t="shared" si="22"/>
        <v>0</v>
      </c>
      <c r="O126" s="32">
        <f t="shared" si="22"/>
        <v>0</v>
      </c>
      <c r="P126" s="32">
        <f t="shared" si="22"/>
        <v>0</v>
      </c>
      <c r="Q126" s="32">
        <f t="shared" si="22"/>
        <v>0</v>
      </c>
      <c r="R126" s="32">
        <f t="shared" si="22"/>
        <v>0</v>
      </c>
      <c r="S126" s="32">
        <f t="shared" si="22"/>
        <v>0</v>
      </c>
      <c r="T126" s="32">
        <f t="shared" si="22"/>
        <v>0</v>
      </c>
      <c r="U126" s="32">
        <f t="shared" si="22"/>
        <v>0</v>
      </c>
      <c r="V126" s="32">
        <f t="shared" si="22"/>
        <v>0</v>
      </c>
      <c r="W126" s="32">
        <f t="shared" si="22"/>
        <v>0</v>
      </c>
      <c r="X126" s="67">
        <f>X127</f>
        <v>16240.50148</v>
      </c>
      <c r="Y126" s="59">
        <f>X126/G123*100</f>
        <v>113.96539236146685</v>
      </c>
    </row>
    <row r="127" spans="1:25" ht="32.25" outlineLevel="6" thickBot="1">
      <c r="A127" s="5" t="s">
        <v>101</v>
      </c>
      <c r="B127" s="21">
        <v>951</v>
      </c>
      <c r="C127" s="6" t="s">
        <v>67</v>
      </c>
      <c r="D127" s="6" t="s">
        <v>296</v>
      </c>
      <c r="E127" s="6" t="s">
        <v>95</v>
      </c>
      <c r="F127" s="6"/>
      <c r="G127" s="7">
        <f>G128+G129</f>
        <v>6878.85</v>
      </c>
      <c r="H127" s="35">
        <f t="shared" si="22"/>
        <v>0</v>
      </c>
      <c r="I127" s="35">
        <f t="shared" si="22"/>
        <v>0</v>
      </c>
      <c r="J127" s="35">
        <f t="shared" si="22"/>
        <v>0</v>
      </c>
      <c r="K127" s="35">
        <f t="shared" si="22"/>
        <v>0</v>
      </c>
      <c r="L127" s="35">
        <f t="shared" si="22"/>
        <v>0</v>
      </c>
      <c r="M127" s="35">
        <f t="shared" si="22"/>
        <v>0</v>
      </c>
      <c r="N127" s="35">
        <f t="shared" si="22"/>
        <v>0</v>
      </c>
      <c r="O127" s="35">
        <f t="shared" si="22"/>
        <v>0</v>
      </c>
      <c r="P127" s="35">
        <f t="shared" si="22"/>
        <v>0</v>
      </c>
      <c r="Q127" s="35">
        <f t="shared" si="22"/>
        <v>0</v>
      </c>
      <c r="R127" s="35">
        <f t="shared" si="22"/>
        <v>0</v>
      </c>
      <c r="S127" s="35">
        <f t="shared" si="22"/>
        <v>0</v>
      </c>
      <c r="T127" s="35">
        <f t="shared" si="22"/>
        <v>0</v>
      </c>
      <c r="U127" s="35">
        <f t="shared" si="22"/>
        <v>0</v>
      </c>
      <c r="V127" s="35">
        <f t="shared" si="22"/>
        <v>0</v>
      </c>
      <c r="W127" s="35">
        <f t="shared" si="22"/>
        <v>0</v>
      </c>
      <c r="X127" s="71">
        <f t="shared" si="22"/>
        <v>16240.50148</v>
      </c>
      <c r="Y127" s="59">
        <f>X127/G124*100</f>
        <v>148.48716439417007</v>
      </c>
    </row>
    <row r="128" spans="1:25" ht="32.25" outlineLevel="6" thickBot="1">
      <c r="A128" s="89" t="s">
        <v>102</v>
      </c>
      <c r="B128" s="93">
        <v>951</v>
      </c>
      <c r="C128" s="94" t="s">
        <v>67</v>
      </c>
      <c r="D128" s="94" t="s">
        <v>296</v>
      </c>
      <c r="E128" s="94" t="s">
        <v>96</v>
      </c>
      <c r="F128" s="94"/>
      <c r="G128" s="99">
        <v>0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16240.50148</v>
      </c>
      <c r="Y128" s="59">
        <f>X128/G125*100</f>
        <v>162405.0148</v>
      </c>
    </row>
    <row r="129" spans="1:25" ht="32.25" outlineLevel="6" thickBot="1">
      <c r="A129" s="89" t="s">
        <v>103</v>
      </c>
      <c r="B129" s="93">
        <v>951</v>
      </c>
      <c r="C129" s="94" t="s">
        <v>67</v>
      </c>
      <c r="D129" s="94" t="s">
        <v>296</v>
      </c>
      <c r="E129" s="94" t="s">
        <v>97</v>
      </c>
      <c r="F129" s="94"/>
      <c r="G129" s="99">
        <v>6878.85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5" t="s">
        <v>104</v>
      </c>
      <c r="B130" s="21">
        <v>951</v>
      </c>
      <c r="C130" s="6" t="s">
        <v>67</v>
      </c>
      <c r="D130" s="6" t="s">
        <v>296</v>
      </c>
      <c r="E130" s="6" t="s">
        <v>98</v>
      </c>
      <c r="F130" s="6"/>
      <c r="G130" s="7">
        <f>G131+G132</f>
        <v>244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89" t="s">
        <v>105</v>
      </c>
      <c r="B131" s="93">
        <v>951</v>
      </c>
      <c r="C131" s="94" t="s">
        <v>67</v>
      </c>
      <c r="D131" s="94" t="s">
        <v>296</v>
      </c>
      <c r="E131" s="94" t="s">
        <v>99</v>
      </c>
      <c r="F131" s="94"/>
      <c r="G131" s="99">
        <v>200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6.5" outlineLevel="6" thickBot="1">
      <c r="A132" s="89" t="s">
        <v>106</v>
      </c>
      <c r="B132" s="93">
        <v>951</v>
      </c>
      <c r="C132" s="94" t="s">
        <v>67</v>
      </c>
      <c r="D132" s="94" t="s">
        <v>296</v>
      </c>
      <c r="E132" s="94" t="s">
        <v>100</v>
      </c>
      <c r="F132" s="94"/>
      <c r="G132" s="99">
        <v>44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115" t="s">
        <v>146</v>
      </c>
      <c r="B133" s="91">
        <v>951</v>
      </c>
      <c r="C133" s="92" t="s">
        <v>67</v>
      </c>
      <c r="D133" s="92" t="s">
        <v>297</v>
      </c>
      <c r="E133" s="92" t="s">
        <v>5</v>
      </c>
      <c r="F133" s="92"/>
      <c r="G133" s="16">
        <f>G134+G138</f>
        <v>1003.4000000000001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5" t="s">
        <v>94</v>
      </c>
      <c r="B134" s="21">
        <v>951</v>
      </c>
      <c r="C134" s="6" t="s">
        <v>67</v>
      </c>
      <c r="D134" s="6" t="s">
        <v>297</v>
      </c>
      <c r="E134" s="6" t="s">
        <v>91</v>
      </c>
      <c r="F134" s="6"/>
      <c r="G134" s="7">
        <f>G135+G136+G137</f>
        <v>894.8000000000001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32.25" outlineLevel="6" thickBot="1">
      <c r="A135" s="89" t="s">
        <v>277</v>
      </c>
      <c r="B135" s="93">
        <v>951</v>
      </c>
      <c r="C135" s="94" t="s">
        <v>67</v>
      </c>
      <c r="D135" s="94" t="s">
        <v>297</v>
      </c>
      <c r="E135" s="94" t="s">
        <v>92</v>
      </c>
      <c r="F135" s="94"/>
      <c r="G135" s="99">
        <v>688.1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48" outlineLevel="6" thickBot="1">
      <c r="A136" s="89" t="s">
        <v>279</v>
      </c>
      <c r="B136" s="93">
        <v>951</v>
      </c>
      <c r="C136" s="94" t="s">
        <v>67</v>
      </c>
      <c r="D136" s="94" t="s">
        <v>297</v>
      </c>
      <c r="E136" s="94" t="s">
        <v>93</v>
      </c>
      <c r="F136" s="94"/>
      <c r="G136" s="99">
        <v>1.2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48" outlineLevel="6" thickBot="1">
      <c r="A137" s="89" t="s">
        <v>272</v>
      </c>
      <c r="B137" s="93">
        <v>951</v>
      </c>
      <c r="C137" s="94" t="s">
        <v>67</v>
      </c>
      <c r="D137" s="94" t="s">
        <v>297</v>
      </c>
      <c r="E137" s="94" t="s">
        <v>273</v>
      </c>
      <c r="F137" s="94"/>
      <c r="G137" s="99">
        <v>205.5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5" t="s">
        <v>101</v>
      </c>
      <c r="B138" s="21">
        <v>951</v>
      </c>
      <c r="C138" s="6" t="s">
        <v>67</v>
      </c>
      <c r="D138" s="6" t="s">
        <v>297</v>
      </c>
      <c r="E138" s="6" t="s">
        <v>95</v>
      </c>
      <c r="F138" s="6"/>
      <c r="G138" s="7">
        <f>G139+G140</f>
        <v>108.6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89" t="s">
        <v>102</v>
      </c>
      <c r="B139" s="93">
        <v>951</v>
      </c>
      <c r="C139" s="94" t="s">
        <v>67</v>
      </c>
      <c r="D139" s="94" t="s">
        <v>297</v>
      </c>
      <c r="E139" s="94" t="s">
        <v>96</v>
      </c>
      <c r="F139" s="94"/>
      <c r="G139" s="99">
        <v>0</v>
      </c>
      <c r="H139" s="8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89" t="s">
        <v>103</v>
      </c>
      <c r="B140" s="93">
        <v>951</v>
      </c>
      <c r="C140" s="94" t="s">
        <v>67</v>
      </c>
      <c r="D140" s="94" t="s">
        <v>298</v>
      </c>
      <c r="E140" s="94" t="s">
        <v>97</v>
      </c>
      <c r="F140" s="94"/>
      <c r="G140" s="99">
        <v>108.6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115" t="s">
        <v>147</v>
      </c>
      <c r="B141" s="91">
        <v>951</v>
      </c>
      <c r="C141" s="92" t="s">
        <v>67</v>
      </c>
      <c r="D141" s="92" t="s">
        <v>298</v>
      </c>
      <c r="E141" s="92" t="s">
        <v>5</v>
      </c>
      <c r="F141" s="92"/>
      <c r="G141" s="16">
        <f>G142+G146</f>
        <v>538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5" t="s">
        <v>94</v>
      </c>
      <c r="B142" s="21">
        <v>951</v>
      </c>
      <c r="C142" s="6" t="s">
        <v>67</v>
      </c>
      <c r="D142" s="6" t="s">
        <v>298</v>
      </c>
      <c r="E142" s="6" t="s">
        <v>91</v>
      </c>
      <c r="F142" s="6"/>
      <c r="G142" s="7">
        <f>G143+G144+G145</f>
        <v>457.7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89" t="s">
        <v>277</v>
      </c>
      <c r="B143" s="93">
        <v>951</v>
      </c>
      <c r="C143" s="94" t="s">
        <v>67</v>
      </c>
      <c r="D143" s="94" t="s">
        <v>298</v>
      </c>
      <c r="E143" s="94" t="s">
        <v>92</v>
      </c>
      <c r="F143" s="94"/>
      <c r="G143" s="99">
        <v>351.5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48" outlineLevel="6" thickBot="1">
      <c r="A144" s="89" t="s">
        <v>279</v>
      </c>
      <c r="B144" s="93">
        <v>951</v>
      </c>
      <c r="C144" s="94" t="s">
        <v>67</v>
      </c>
      <c r="D144" s="94" t="s">
        <v>298</v>
      </c>
      <c r="E144" s="94" t="s">
        <v>93</v>
      </c>
      <c r="F144" s="94"/>
      <c r="G144" s="99">
        <v>1.2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48" outlineLevel="6" thickBot="1">
      <c r="A145" s="89" t="s">
        <v>272</v>
      </c>
      <c r="B145" s="93">
        <v>951</v>
      </c>
      <c r="C145" s="94" t="s">
        <v>67</v>
      </c>
      <c r="D145" s="94" t="s">
        <v>298</v>
      </c>
      <c r="E145" s="94" t="s">
        <v>273</v>
      </c>
      <c r="F145" s="94"/>
      <c r="G145" s="99">
        <v>105</v>
      </c>
      <c r="H145" s="8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101</v>
      </c>
      <c r="B146" s="21">
        <v>951</v>
      </c>
      <c r="C146" s="6" t="s">
        <v>67</v>
      </c>
      <c r="D146" s="6" t="s">
        <v>298</v>
      </c>
      <c r="E146" s="6" t="s">
        <v>95</v>
      </c>
      <c r="F146" s="6"/>
      <c r="G146" s="7">
        <f>G147+G148</f>
        <v>80.3</v>
      </c>
      <c r="H146" s="87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4.5" customHeight="1" outlineLevel="6" thickBot="1">
      <c r="A147" s="89" t="s">
        <v>102</v>
      </c>
      <c r="B147" s="93">
        <v>951</v>
      </c>
      <c r="C147" s="94" t="s">
        <v>67</v>
      </c>
      <c r="D147" s="94" t="s">
        <v>298</v>
      </c>
      <c r="E147" s="94" t="s">
        <v>96</v>
      </c>
      <c r="F147" s="94"/>
      <c r="G147" s="99">
        <v>0</v>
      </c>
      <c r="H147" s="87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89" t="s">
        <v>103</v>
      </c>
      <c r="B148" s="93">
        <v>951</v>
      </c>
      <c r="C148" s="94" t="s">
        <v>67</v>
      </c>
      <c r="D148" s="94" t="s">
        <v>298</v>
      </c>
      <c r="E148" s="94" t="s">
        <v>97</v>
      </c>
      <c r="F148" s="94"/>
      <c r="G148" s="99">
        <v>80.3</v>
      </c>
      <c r="H148" s="8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115" t="s">
        <v>148</v>
      </c>
      <c r="B149" s="91">
        <v>951</v>
      </c>
      <c r="C149" s="92" t="s">
        <v>67</v>
      </c>
      <c r="D149" s="92" t="s">
        <v>299</v>
      </c>
      <c r="E149" s="92" t="s">
        <v>5</v>
      </c>
      <c r="F149" s="92"/>
      <c r="G149" s="16">
        <f>G150+G153</f>
        <v>652.0000000000001</v>
      </c>
      <c r="H149" s="32">
        <f aca="true" t="shared" si="23" ref="H149:W149">H150</f>
        <v>0</v>
      </c>
      <c r="I149" s="32">
        <f t="shared" si="23"/>
        <v>0</v>
      </c>
      <c r="J149" s="32">
        <f t="shared" si="23"/>
        <v>0</v>
      </c>
      <c r="K149" s="32">
        <f t="shared" si="23"/>
        <v>0</v>
      </c>
      <c r="L149" s="32">
        <f t="shared" si="23"/>
        <v>0</v>
      </c>
      <c r="M149" s="32">
        <f t="shared" si="23"/>
        <v>0</v>
      </c>
      <c r="N149" s="32">
        <f t="shared" si="23"/>
        <v>0</v>
      </c>
      <c r="O149" s="32">
        <f t="shared" si="23"/>
        <v>0</v>
      </c>
      <c r="P149" s="32">
        <f t="shared" si="23"/>
        <v>0</v>
      </c>
      <c r="Q149" s="32">
        <f t="shared" si="23"/>
        <v>0</v>
      </c>
      <c r="R149" s="32">
        <f t="shared" si="23"/>
        <v>0</v>
      </c>
      <c r="S149" s="32">
        <f t="shared" si="23"/>
        <v>0</v>
      </c>
      <c r="T149" s="32">
        <f t="shared" si="23"/>
        <v>0</v>
      </c>
      <c r="U149" s="32">
        <f t="shared" si="23"/>
        <v>0</v>
      </c>
      <c r="V149" s="32">
        <f t="shared" si="23"/>
        <v>0</v>
      </c>
      <c r="W149" s="32">
        <f t="shared" si="23"/>
        <v>0</v>
      </c>
      <c r="X149" s="67">
        <f>X150</f>
        <v>332.248</v>
      </c>
      <c r="Y149" s="59">
        <f>X149/G143*100</f>
        <v>94.52290184921763</v>
      </c>
    </row>
    <row r="150" spans="1:25" ht="32.25" outlineLevel="6" thickBot="1">
      <c r="A150" s="5" t="s">
        <v>94</v>
      </c>
      <c r="B150" s="21">
        <v>951</v>
      </c>
      <c r="C150" s="6" t="s">
        <v>67</v>
      </c>
      <c r="D150" s="6" t="s">
        <v>299</v>
      </c>
      <c r="E150" s="6" t="s">
        <v>91</v>
      </c>
      <c r="F150" s="6"/>
      <c r="G150" s="7">
        <f>G151+G152</f>
        <v>619.4000000000001</v>
      </c>
      <c r="H150" s="2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45"/>
      <c r="X150" s="65">
        <v>332.248</v>
      </c>
      <c r="Y150" s="59">
        <f>X150/G144*100</f>
        <v>27687.333333333332</v>
      </c>
    </row>
    <row r="151" spans="1:25" ht="32.25" outlineLevel="6" thickBot="1">
      <c r="A151" s="89" t="s">
        <v>277</v>
      </c>
      <c r="B151" s="93">
        <v>951</v>
      </c>
      <c r="C151" s="94" t="s">
        <v>67</v>
      </c>
      <c r="D151" s="94" t="s">
        <v>299</v>
      </c>
      <c r="E151" s="94" t="s">
        <v>92</v>
      </c>
      <c r="F151" s="116"/>
      <c r="G151" s="99">
        <v>476.6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48" outlineLevel="6" thickBot="1">
      <c r="A152" s="89" t="s">
        <v>272</v>
      </c>
      <c r="B152" s="93">
        <v>951</v>
      </c>
      <c r="C152" s="94" t="s">
        <v>67</v>
      </c>
      <c r="D152" s="94" t="s">
        <v>299</v>
      </c>
      <c r="E152" s="94" t="s">
        <v>273</v>
      </c>
      <c r="F152" s="116"/>
      <c r="G152" s="99">
        <v>142.8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2.25" outlineLevel="6" thickBot="1">
      <c r="A153" s="5" t="s">
        <v>101</v>
      </c>
      <c r="B153" s="21">
        <v>951</v>
      </c>
      <c r="C153" s="6" t="s">
        <v>67</v>
      </c>
      <c r="D153" s="6" t="s">
        <v>299</v>
      </c>
      <c r="E153" s="6" t="s">
        <v>95</v>
      </c>
      <c r="F153" s="117"/>
      <c r="G153" s="7">
        <f>G154+G155</f>
        <v>32.6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9" t="s">
        <v>102</v>
      </c>
      <c r="B154" s="93">
        <v>951</v>
      </c>
      <c r="C154" s="94" t="s">
        <v>67</v>
      </c>
      <c r="D154" s="94" t="s">
        <v>299</v>
      </c>
      <c r="E154" s="94" t="s">
        <v>96</v>
      </c>
      <c r="F154" s="116"/>
      <c r="G154" s="99">
        <v>0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4.5" customHeight="1" outlineLevel="6" thickBot="1">
      <c r="A155" s="89" t="s">
        <v>103</v>
      </c>
      <c r="B155" s="93">
        <v>951</v>
      </c>
      <c r="C155" s="94" t="s">
        <v>67</v>
      </c>
      <c r="D155" s="94" t="s">
        <v>299</v>
      </c>
      <c r="E155" s="94" t="s">
        <v>97</v>
      </c>
      <c r="F155" s="116"/>
      <c r="G155" s="99">
        <v>32.6</v>
      </c>
      <c r="H155" s="8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6.5" outlineLevel="6" thickBot="1">
      <c r="A156" s="13" t="s">
        <v>149</v>
      </c>
      <c r="B156" s="19">
        <v>951</v>
      </c>
      <c r="C156" s="11" t="s">
        <v>67</v>
      </c>
      <c r="D156" s="11" t="s">
        <v>280</v>
      </c>
      <c r="E156" s="11" t="s">
        <v>5</v>
      </c>
      <c r="F156" s="11"/>
      <c r="G156" s="12">
        <f>G164+G171+G157+G175</f>
        <v>9179.720000000001</v>
      </c>
      <c r="H156" s="8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115" t="s">
        <v>238</v>
      </c>
      <c r="B157" s="91">
        <v>951</v>
      </c>
      <c r="C157" s="108" t="s">
        <v>67</v>
      </c>
      <c r="D157" s="108" t="s">
        <v>300</v>
      </c>
      <c r="E157" s="108" t="s">
        <v>5</v>
      </c>
      <c r="F157" s="108"/>
      <c r="G157" s="124">
        <f>G158+G161</f>
        <v>100</v>
      </c>
      <c r="H157" s="32">
        <f aca="true" t="shared" si="24" ref="H157:W157">H159</f>
        <v>0</v>
      </c>
      <c r="I157" s="32">
        <f t="shared" si="24"/>
        <v>0</v>
      </c>
      <c r="J157" s="32">
        <f t="shared" si="24"/>
        <v>0</v>
      </c>
      <c r="K157" s="32">
        <f t="shared" si="24"/>
        <v>0</v>
      </c>
      <c r="L157" s="32">
        <f t="shared" si="24"/>
        <v>0</v>
      </c>
      <c r="M157" s="32">
        <f t="shared" si="24"/>
        <v>0</v>
      </c>
      <c r="N157" s="32">
        <f t="shared" si="24"/>
        <v>0</v>
      </c>
      <c r="O157" s="32">
        <f t="shared" si="24"/>
        <v>0</v>
      </c>
      <c r="P157" s="32">
        <f t="shared" si="24"/>
        <v>0</v>
      </c>
      <c r="Q157" s="32">
        <f t="shared" si="24"/>
        <v>0</v>
      </c>
      <c r="R157" s="32">
        <f t="shared" si="24"/>
        <v>0</v>
      </c>
      <c r="S157" s="32">
        <f t="shared" si="24"/>
        <v>0</v>
      </c>
      <c r="T157" s="32">
        <f t="shared" si="24"/>
        <v>0</v>
      </c>
      <c r="U157" s="32">
        <f t="shared" si="24"/>
        <v>0</v>
      </c>
      <c r="V157" s="32">
        <f t="shared" si="24"/>
        <v>0</v>
      </c>
      <c r="W157" s="32">
        <f t="shared" si="24"/>
        <v>0</v>
      </c>
      <c r="X157" s="67">
        <f>X159</f>
        <v>330.176</v>
      </c>
      <c r="Y157" s="59">
        <f>X157/G151*100</f>
        <v>69.27738145195131</v>
      </c>
    </row>
    <row r="158" spans="1:25" ht="32.25" outlineLevel="6" thickBot="1">
      <c r="A158" s="5" t="s">
        <v>207</v>
      </c>
      <c r="B158" s="21">
        <v>951</v>
      </c>
      <c r="C158" s="6" t="s">
        <v>67</v>
      </c>
      <c r="D158" s="6" t="s">
        <v>301</v>
      </c>
      <c r="E158" s="6" t="s">
        <v>5</v>
      </c>
      <c r="F158" s="11"/>
      <c r="G158" s="7">
        <f>G159</f>
        <v>80</v>
      </c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153"/>
      <c r="Y158" s="59"/>
    </row>
    <row r="159" spans="1:25" ht="32.25" outlineLevel="6" thickBot="1">
      <c r="A159" s="89" t="s">
        <v>101</v>
      </c>
      <c r="B159" s="93">
        <v>951</v>
      </c>
      <c r="C159" s="94" t="s">
        <v>67</v>
      </c>
      <c r="D159" s="94" t="s">
        <v>301</v>
      </c>
      <c r="E159" s="94" t="s">
        <v>95</v>
      </c>
      <c r="F159" s="11"/>
      <c r="G159" s="99">
        <f>G160</f>
        <v>80</v>
      </c>
      <c r="H159" s="2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45"/>
      <c r="X159" s="65">
        <v>330.176</v>
      </c>
      <c r="Y159" s="59">
        <f>X159/G153*100</f>
        <v>1012.8098159509202</v>
      </c>
    </row>
    <row r="160" spans="1:25" ht="32.25" outlineLevel="6" thickBot="1">
      <c r="A160" s="89" t="s">
        <v>103</v>
      </c>
      <c r="B160" s="93">
        <v>951</v>
      </c>
      <c r="C160" s="94" t="s">
        <v>67</v>
      </c>
      <c r="D160" s="94" t="s">
        <v>301</v>
      </c>
      <c r="E160" s="94" t="s">
        <v>97</v>
      </c>
      <c r="F160" s="11"/>
      <c r="G160" s="99">
        <v>80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5" t="s">
        <v>206</v>
      </c>
      <c r="B161" s="21">
        <v>951</v>
      </c>
      <c r="C161" s="6" t="s">
        <v>67</v>
      </c>
      <c r="D161" s="6" t="s">
        <v>302</v>
      </c>
      <c r="E161" s="6" t="s">
        <v>5</v>
      </c>
      <c r="F161" s="11"/>
      <c r="G161" s="7">
        <f>G162</f>
        <v>20</v>
      </c>
      <c r="H161" s="8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8.75" customHeight="1" outlineLevel="6" thickBot="1">
      <c r="A162" s="89" t="s">
        <v>101</v>
      </c>
      <c r="B162" s="93">
        <v>951</v>
      </c>
      <c r="C162" s="94" t="s">
        <v>67</v>
      </c>
      <c r="D162" s="94" t="s">
        <v>302</v>
      </c>
      <c r="E162" s="94" t="s">
        <v>95</v>
      </c>
      <c r="F162" s="11"/>
      <c r="G162" s="99">
        <f>G163</f>
        <v>20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89" t="s">
        <v>103</v>
      </c>
      <c r="B163" s="93">
        <v>951</v>
      </c>
      <c r="C163" s="94" t="s">
        <v>67</v>
      </c>
      <c r="D163" s="94" t="s">
        <v>302</v>
      </c>
      <c r="E163" s="94" t="s">
        <v>97</v>
      </c>
      <c r="F163" s="11"/>
      <c r="G163" s="99">
        <v>20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6.75" customHeight="1" outlineLevel="6" thickBot="1">
      <c r="A164" s="95" t="s">
        <v>239</v>
      </c>
      <c r="B164" s="91">
        <v>951</v>
      </c>
      <c r="C164" s="92" t="s">
        <v>67</v>
      </c>
      <c r="D164" s="92" t="s">
        <v>303</v>
      </c>
      <c r="E164" s="92" t="s">
        <v>5</v>
      </c>
      <c r="F164" s="92"/>
      <c r="G164" s="16">
        <f>G165+G168</f>
        <v>100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5" t="s">
        <v>150</v>
      </c>
      <c r="B165" s="21">
        <v>951</v>
      </c>
      <c r="C165" s="6" t="s">
        <v>67</v>
      </c>
      <c r="D165" s="6" t="s">
        <v>304</v>
      </c>
      <c r="E165" s="6" t="s">
        <v>5</v>
      </c>
      <c r="F165" s="6"/>
      <c r="G165" s="7">
        <f>G166</f>
        <v>60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9" t="s">
        <v>101</v>
      </c>
      <c r="B166" s="93">
        <v>951</v>
      </c>
      <c r="C166" s="94" t="s">
        <v>67</v>
      </c>
      <c r="D166" s="94" t="s">
        <v>304</v>
      </c>
      <c r="E166" s="94" t="s">
        <v>95</v>
      </c>
      <c r="F166" s="94"/>
      <c r="G166" s="99">
        <f>G167</f>
        <v>60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33" customHeight="1" outlineLevel="6" thickBot="1">
      <c r="A167" s="89" t="s">
        <v>103</v>
      </c>
      <c r="B167" s="93">
        <v>951</v>
      </c>
      <c r="C167" s="94" t="s">
        <v>67</v>
      </c>
      <c r="D167" s="94" t="s">
        <v>304</v>
      </c>
      <c r="E167" s="94" t="s">
        <v>97</v>
      </c>
      <c r="F167" s="94"/>
      <c r="G167" s="99">
        <v>60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32.25" outlineLevel="6" thickBot="1">
      <c r="A168" s="5" t="s">
        <v>151</v>
      </c>
      <c r="B168" s="21">
        <v>951</v>
      </c>
      <c r="C168" s="6" t="s">
        <v>67</v>
      </c>
      <c r="D168" s="6" t="s">
        <v>305</v>
      </c>
      <c r="E168" s="6" t="s">
        <v>5</v>
      </c>
      <c r="F168" s="6"/>
      <c r="G168" s="7">
        <f>G169</f>
        <v>40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89" t="s">
        <v>101</v>
      </c>
      <c r="B169" s="93">
        <v>951</v>
      </c>
      <c r="C169" s="94" t="s">
        <v>67</v>
      </c>
      <c r="D169" s="94" t="s">
        <v>305</v>
      </c>
      <c r="E169" s="94" t="s">
        <v>95</v>
      </c>
      <c r="F169" s="94"/>
      <c r="G169" s="99">
        <f>G170</f>
        <v>40</v>
      </c>
      <c r="H169" s="8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89" t="s">
        <v>103</v>
      </c>
      <c r="B170" s="93">
        <v>951</v>
      </c>
      <c r="C170" s="94" t="s">
        <v>67</v>
      </c>
      <c r="D170" s="94" t="s">
        <v>305</v>
      </c>
      <c r="E170" s="94" t="s">
        <v>97</v>
      </c>
      <c r="F170" s="94"/>
      <c r="G170" s="99">
        <v>40</v>
      </c>
      <c r="H170" s="87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95" t="s">
        <v>240</v>
      </c>
      <c r="B171" s="91">
        <v>951</v>
      </c>
      <c r="C171" s="92" t="s">
        <v>67</v>
      </c>
      <c r="D171" s="92" t="s">
        <v>306</v>
      </c>
      <c r="E171" s="92" t="s">
        <v>5</v>
      </c>
      <c r="F171" s="92"/>
      <c r="G171" s="16">
        <f>G172</f>
        <v>100</v>
      </c>
      <c r="H171" s="8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48" outlineLevel="6" thickBot="1">
      <c r="A172" s="5" t="s">
        <v>152</v>
      </c>
      <c r="B172" s="21">
        <v>951</v>
      </c>
      <c r="C172" s="6" t="s">
        <v>67</v>
      </c>
      <c r="D172" s="6" t="s">
        <v>307</v>
      </c>
      <c r="E172" s="6" t="s">
        <v>5</v>
      </c>
      <c r="F172" s="6"/>
      <c r="G172" s="7">
        <f>G173</f>
        <v>100</v>
      </c>
      <c r="H172" s="32">
        <f aca="true" t="shared" si="25" ref="H172:W172">H173</f>
        <v>0</v>
      </c>
      <c r="I172" s="32">
        <f t="shared" si="25"/>
        <v>0</v>
      </c>
      <c r="J172" s="32">
        <f t="shared" si="25"/>
        <v>0</v>
      </c>
      <c r="K172" s="32">
        <f t="shared" si="25"/>
        <v>0</v>
      </c>
      <c r="L172" s="32">
        <f t="shared" si="25"/>
        <v>0</v>
      </c>
      <c r="M172" s="32">
        <f t="shared" si="25"/>
        <v>0</v>
      </c>
      <c r="N172" s="32">
        <f t="shared" si="25"/>
        <v>0</v>
      </c>
      <c r="O172" s="32">
        <f t="shared" si="25"/>
        <v>0</v>
      </c>
      <c r="P172" s="32">
        <f t="shared" si="25"/>
        <v>0</v>
      </c>
      <c r="Q172" s="32">
        <f t="shared" si="25"/>
        <v>0</v>
      </c>
      <c r="R172" s="32">
        <f t="shared" si="25"/>
        <v>0</v>
      </c>
      <c r="S172" s="32">
        <f t="shared" si="25"/>
        <v>0</v>
      </c>
      <c r="T172" s="32">
        <f t="shared" si="25"/>
        <v>0</v>
      </c>
      <c r="U172" s="32">
        <f t="shared" si="25"/>
        <v>0</v>
      </c>
      <c r="V172" s="32">
        <f t="shared" si="25"/>
        <v>0</v>
      </c>
      <c r="W172" s="32">
        <f t="shared" si="25"/>
        <v>0</v>
      </c>
      <c r="X172" s="67">
        <f>X173</f>
        <v>409.75398</v>
      </c>
      <c r="Y172" s="59">
        <f>X172/G166*100</f>
        <v>682.9233</v>
      </c>
    </row>
    <row r="173" spans="1:25" ht="32.25" outlineLevel="6" thickBot="1">
      <c r="A173" s="89" t="s">
        <v>101</v>
      </c>
      <c r="B173" s="93">
        <v>951</v>
      </c>
      <c r="C173" s="94" t="s">
        <v>67</v>
      </c>
      <c r="D173" s="94" t="s">
        <v>307</v>
      </c>
      <c r="E173" s="94" t="s">
        <v>95</v>
      </c>
      <c r="F173" s="94"/>
      <c r="G173" s="99">
        <f>G174</f>
        <v>100</v>
      </c>
      <c r="H173" s="2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45"/>
      <c r="X173" s="65">
        <v>409.75398</v>
      </c>
      <c r="Y173" s="59">
        <f>X173/G167*100</f>
        <v>682.9233</v>
      </c>
    </row>
    <row r="174" spans="1:25" ht="32.25" outlineLevel="6" thickBot="1">
      <c r="A174" s="89" t="s">
        <v>103</v>
      </c>
      <c r="B174" s="93">
        <v>951</v>
      </c>
      <c r="C174" s="94" t="s">
        <v>67</v>
      </c>
      <c r="D174" s="94" t="s">
        <v>307</v>
      </c>
      <c r="E174" s="94" t="s">
        <v>97</v>
      </c>
      <c r="F174" s="94"/>
      <c r="G174" s="99">
        <v>100</v>
      </c>
      <c r="H174" s="8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48" outlineLevel="6" thickBot="1">
      <c r="A175" s="95" t="s">
        <v>396</v>
      </c>
      <c r="B175" s="91">
        <v>951</v>
      </c>
      <c r="C175" s="92" t="s">
        <v>67</v>
      </c>
      <c r="D175" s="92" t="s">
        <v>392</v>
      </c>
      <c r="E175" s="92" t="s">
        <v>5</v>
      </c>
      <c r="F175" s="92"/>
      <c r="G175" s="146">
        <f>G176+G178</f>
        <v>8879.720000000001</v>
      </c>
      <c r="H175" s="87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16.5" outlineLevel="6" thickBot="1">
      <c r="A176" s="5" t="s">
        <v>123</v>
      </c>
      <c r="B176" s="21">
        <v>951</v>
      </c>
      <c r="C176" s="6" t="s">
        <v>67</v>
      </c>
      <c r="D176" s="6" t="s">
        <v>392</v>
      </c>
      <c r="E176" s="6" t="s">
        <v>122</v>
      </c>
      <c r="F176" s="6"/>
      <c r="G176" s="150">
        <f>G177</f>
        <v>5585.6</v>
      </c>
      <c r="H176" s="87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</row>
    <row r="177" spans="1:25" ht="48" outlineLevel="6" thickBot="1">
      <c r="A177" s="100" t="s">
        <v>215</v>
      </c>
      <c r="B177" s="93">
        <v>951</v>
      </c>
      <c r="C177" s="94" t="s">
        <v>67</v>
      </c>
      <c r="D177" s="94" t="s">
        <v>392</v>
      </c>
      <c r="E177" s="94" t="s">
        <v>89</v>
      </c>
      <c r="F177" s="94"/>
      <c r="G177" s="145">
        <v>5585.6</v>
      </c>
      <c r="H177" s="87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75"/>
      <c r="Y177" s="59"/>
    </row>
    <row r="178" spans="1:25" ht="16.5" outlineLevel="6" thickBot="1">
      <c r="A178" s="5" t="s">
        <v>123</v>
      </c>
      <c r="B178" s="21">
        <v>951</v>
      </c>
      <c r="C178" s="6" t="s">
        <v>67</v>
      </c>
      <c r="D178" s="6" t="s">
        <v>395</v>
      </c>
      <c r="E178" s="6" t="s">
        <v>122</v>
      </c>
      <c r="F178" s="6"/>
      <c r="G178" s="150">
        <f>G179</f>
        <v>3294.12</v>
      </c>
      <c r="H178" s="40">
        <f aca="true" t="shared" si="26" ref="H178:X179">H179</f>
        <v>0</v>
      </c>
      <c r="I178" s="40">
        <f t="shared" si="26"/>
        <v>0</v>
      </c>
      <c r="J178" s="40">
        <f t="shared" si="26"/>
        <v>0</v>
      </c>
      <c r="K178" s="40">
        <f t="shared" si="26"/>
        <v>0</v>
      </c>
      <c r="L178" s="40">
        <f t="shared" si="26"/>
        <v>0</v>
      </c>
      <c r="M178" s="40">
        <f t="shared" si="26"/>
        <v>0</v>
      </c>
      <c r="N178" s="40">
        <f t="shared" si="26"/>
        <v>0</v>
      </c>
      <c r="O178" s="40">
        <f t="shared" si="26"/>
        <v>0</v>
      </c>
      <c r="P178" s="40">
        <f t="shared" si="26"/>
        <v>0</v>
      </c>
      <c r="Q178" s="40">
        <f t="shared" si="26"/>
        <v>0</v>
      </c>
      <c r="R178" s="40">
        <f t="shared" si="26"/>
        <v>0</v>
      </c>
      <c r="S178" s="40">
        <f t="shared" si="26"/>
        <v>0</v>
      </c>
      <c r="T178" s="40">
        <f t="shared" si="26"/>
        <v>0</v>
      </c>
      <c r="U178" s="40">
        <f t="shared" si="26"/>
        <v>0</v>
      </c>
      <c r="V178" s="40">
        <f t="shared" si="26"/>
        <v>0</v>
      </c>
      <c r="W178" s="40">
        <f t="shared" si="26"/>
        <v>0</v>
      </c>
      <c r="X178" s="72">
        <f t="shared" si="26"/>
        <v>1027.32</v>
      </c>
      <c r="Y178" s="59">
        <f>X178/G172*100</f>
        <v>1027.32</v>
      </c>
    </row>
    <row r="179" spans="1:25" ht="48" outlineLevel="6" thickBot="1">
      <c r="A179" s="100" t="s">
        <v>215</v>
      </c>
      <c r="B179" s="93">
        <v>951</v>
      </c>
      <c r="C179" s="94" t="s">
        <v>67</v>
      </c>
      <c r="D179" s="94" t="s">
        <v>395</v>
      </c>
      <c r="E179" s="94" t="s">
        <v>89</v>
      </c>
      <c r="F179" s="94"/>
      <c r="G179" s="99">
        <v>3294.12</v>
      </c>
      <c r="H179" s="32">
        <f t="shared" si="26"/>
        <v>0</v>
      </c>
      <c r="I179" s="32">
        <f t="shared" si="26"/>
        <v>0</v>
      </c>
      <c r="J179" s="32">
        <f t="shared" si="26"/>
        <v>0</v>
      </c>
      <c r="K179" s="32">
        <f t="shared" si="26"/>
        <v>0</v>
      </c>
      <c r="L179" s="32">
        <f t="shared" si="26"/>
        <v>0</v>
      </c>
      <c r="M179" s="32">
        <f t="shared" si="26"/>
        <v>0</v>
      </c>
      <c r="N179" s="32">
        <f t="shared" si="26"/>
        <v>0</v>
      </c>
      <c r="O179" s="32">
        <f t="shared" si="26"/>
        <v>0</v>
      </c>
      <c r="P179" s="32">
        <f t="shared" si="26"/>
        <v>0</v>
      </c>
      <c r="Q179" s="32">
        <f t="shared" si="26"/>
        <v>0</v>
      </c>
      <c r="R179" s="32">
        <f t="shared" si="26"/>
        <v>0</v>
      </c>
      <c r="S179" s="32">
        <f t="shared" si="26"/>
        <v>0</v>
      </c>
      <c r="T179" s="32">
        <f t="shared" si="26"/>
        <v>0</v>
      </c>
      <c r="U179" s="32">
        <f t="shared" si="26"/>
        <v>0</v>
      </c>
      <c r="V179" s="32">
        <f t="shared" si="26"/>
        <v>0</v>
      </c>
      <c r="W179" s="32">
        <f t="shared" si="26"/>
        <v>0</v>
      </c>
      <c r="X179" s="67">
        <f t="shared" si="26"/>
        <v>1027.32</v>
      </c>
      <c r="Y179" s="59">
        <f>X179/G173*100</f>
        <v>1027.32</v>
      </c>
    </row>
    <row r="180" spans="1:25" ht="16.5" outlineLevel="6" thickBot="1">
      <c r="A180" s="118" t="s">
        <v>153</v>
      </c>
      <c r="B180" s="132">
        <v>951</v>
      </c>
      <c r="C180" s="39" t="s">
        <v>154</v>
      </c>
      <c r="D180" s="39" t="s">
        <v>280</v>
      </c>
      <c r="E180" s="39" t="s">
        <v>5</v>
      </c>
      <c r="F180" s="119"/>
      <c r="G180" s="120">
        <f>G181</f>
        <v>1624</v>
      </c>
      <c r="H180" s="34">
        <f aca="true" t="shared" si="27" ref="H180:X180">H186</f>
        <v>0</v>
      </c>
      <c r="I180" s="34">
        <f t="shared" si="27"/>
        <v>0</v>
      </c>
      <c r="J180" s="34">
        <f t="shared" si="27"/>
        <v>0</v>
      </c>
      <c r="K180" s="34">
        <f t="shared" si="27"/>
        <v>0</v>
      </c>
      <c r="L180" s="34">
        <f t="shared" si="27"/>
        <v>0</v>
      </c>
      <c r="M180" s="34">
        <f t="shared" si="27"/>
        <v>0</v>
      </c>
      <c r="N180" s="34">
        <f t="shared" si="27"/>
        <v>0</v>
      </c>
      <c r="O180" s="34">
        <f t="shared" si="27"/>
        <v>0</v>
      </c>
      <c r="P180" s="34">
        <f t="shared" si="27"/>
        <v>0</v>
      </c>
      <c r="Q180" s="34">
        <f t="shared" si="27"/>
        <v>0</v>
      </c>
      <c r="R180" s="34">
        <f t="shared" si="27"/>
        <v>0</v>
      </c>
      <c r="S180" s="34">
        <f t="shared" si="27"/>
        <v>0</v>
      </c>
      <c r="T180" s="34">
        <f t="shared" si="27"/>
        <v>0</v>
      </c>
      <c r="U180" s="34">
        <f t="shared" si="27"/>
        <v>0</v>
      </c>
      <c r="V180" s="34">
        <f t="shared" si="27"/>
        <v>0</v>
      </c>
      <c r="W180" s="34">
        <f t="shared" si="27"/>
        <v>0</v>
      </c>
      <c r="X180" s="68">
        <f t="shared" si="27"/>
        <v>1027.32</v>
      </c>
      <c r="Y180" s="59">
        <f>X180/G174*100</f>
        <v>1027.32</v>
      </c>
    </row>
    <row r="181" spans="1:25" ht="16.5" outlineLevel="6" thickBot="1">
      <c r="A181" s="30" t="s">
        <v>82</v>
      </c>
      <c r="B181" s="19">
        <v>951</v>
      </c>
      <c r="C181" s="9" t="s">
        <v>83</v>
      </c>
      <c r="D181" s="9" t="s">
        <v>280</v>
      </c>
      <c r="E181" s="9" t="s">
        <v>5</v>
      </c>
      <c r="F181" s="121" t="s">
        <v>5</v>
      </c>
      <c r="G181" s="31">
        <f>G182</f>
        <v>1624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32.25" outlineLevel="6" thickBot="1">
      <c r="A182" s="113" t="s">
        <v>138</v>
      </c>
      <c r="B182" s="19">
        <v>951</v>
      </c>
      <c r="C182" s="11" t="s">
        <v>83</v>
      </c>
      <c r="D182" s="11" t="s">
        <v>281</v>
      </c>
      <c r="E182" s="11" t="s">
        <v>5</v>
      </c>
      <c r="F182" s="122"/>
      <c r="G182" s="32">
        <f>G183</f>
        <v>1624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113" t="s">
        <v>139</v>
      </c>
      <c r="B183" s="19">
        <v>951</v>
      </c>
      <c r="C183" s="11" t="s">
        <v>83</v>
      </c>
      <c r="D183" s="11" t="s">
        <v>282</v>
      </c>
      <c r="E183" s="11" t="s">
        <v>5</v>
      </c>
      <c r="F183" s="122"/>
      <c r="G183" s="32">
        <f>G184</f>
        <v>1624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90" t="s">
        <v>38</v>
      </c>
      <c r="B184" s="91">
        <v>951</v>
      </c>
      <c r="C184" s="92" t="s">
        <v>83</v>
      </c>
      <c r="D184" s="92" t="s">
        <v>308</v>
      </c>
      <c r="E184" s="92" t="s">
        <v>5</v>
      </c>
      <c r="F184" s="123" t="s">
        <v>5</v>
      </c>
      <c r="G184" s="35">
        <f>G185</f>
        <v>1624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16.5" outlineLevel="6" thickBot="1">
      <c r="A185" s="33" t="s">
        <v>118</v>
      </c>
      <c r="B185" s="134">
        <v>951</v>
      </c>
      <c r="C185" s="6" t="s">
        <v>83</v>
      </c>
      <c r="D185" s="6" t="s">
        <v>308</v>
      </c>
      <c r="E185" s="6" t="s">
        <v>117</v>
      </c>
      <c r="F185" s="117" t="s">
        <v>155</v>
      </c>
      <c r="G185" s="34">
        <v>1624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32.25" outlineLevel="6" thickBot="1">
      <c r="A186" s="109" t="s">
        <v>52</v>
      </c>
      <c r="B186" s="18">
        <v>951</v>
      </c>
      <c r="C186" s="14" t="s">
        <v>51</v>
      </c>
      <c r="D186" s="14" t="s">
        <v>280</v>
      </c>
      <c r="E186" s="14" t="s">
        <v>5</v>
      </c>
      <c r="F186" s="14"/>
      <c r="G186" s="15">
        <f aca="true" t="shared" si="28" ref="G186:G191">G187</f>
        <v>50</v>
      </c>
      <c r="H186" s="27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45"/>
      <c r="X186" s="65">
        <v>1027.32</v>
      </c>
      <c r="Y186" s="59">
        <f aca="true" t="shared" si="29" ref="Y186:Y191">X186/G180*100</f>
        <v>63.25862068965517</v>
      </c>
    </row>
    <row r="187" spans="1:25" ht="18" customHeight="1" outlineLevel="6" thickBot="1">
      <c r="A187" s="8" t="s">
        <v>31</v>
      </c>
      <c r="B187" s="19">
        <v>951</v>
      </c>
      <c r="C187" s="9" t="s">
        <v>10</v>
      </c>
      <c r="D187" s="9" t="s">
        <v>280</v>
      </c>
      <c r="E187" s="9" t="s">
        <v>5</v>
      </c>
      <c r="F187" s="9"/>
      <c r="G187" s="10">
        <f t="shared" si="28"/>
        <v>50</v>
      </c>
      <c r="H187" s="29" t="e">
        <f>H188+#REF!</f>
        <v>#REF!</v>
      </c>
      <c r="I187" s="29" t="e">
        <f>I188+#REF!</f>
        <v>#REF!</v>
      </c>
      <c r="J187" s="29" t="e">
        <f>J188+#REF!</f>
        <v>#REF!</v>
      </c>
      <c r="K187" s="29" t="e">
        <f>K188+#REF!</f>
        <v>#REF!</v>
      </c>
      <c r="L187" s="29" t="e">
        <f>L188+#REF!</f>
        <v>#REF!</v>
      </c>
      <c r="M187" s="29" t="e">
        <f>M188+#REF!</f>
        <v>#REF!</v>
      </c>
      <c r="N187" s="29" t="e">
        <f>N188+#REF!</f>
        <v>#REF!</v>
      </c>
      <c r="O187" s="29" t="e">
        <f>O188+#REF!</f>
        <v>#REF!</v>
      </c>
      <c r="P187" s="29" t="e">
        <f>P188+#REF!</f>
        <v>#REF!</v>
      </c>
      <c r="Q187" s="29" t="e">
        <f>Q188+#REF!</f>
        <v>#REF!</v>
      </c>
      <c r="R187" s="29" t="e">
        <f>R188+#REF!</f>
        <v>#REF!</v>
      </c>
      <c r="S187" s="29" t="e">
        <f>S188+#REF!</f>
        <v>#REF!</v>
      </c>
      <c r="T187" s="29" t="e">
        <f>T188+#REF!</f>
        <v>#REF!</v>
      </c>
      <c r="U187" s="29" t="e">
        <f>U188+#REF!</f>
        <v>#REF!</v>
      </c>
      <c r="V187" s="29" t="e">
        <f>V188+#REF!</f>
        <v>#REF!</v>
      </c>
      <c r="W187" s="29" t="e">
        <f>W188+#REF!</f>
        <v>#REF!</v>
      </c>
      <c r="X187" s="73" t="e">
        <f>X188+#REF!</f>
        <v>#REF!</v>
      </c>
      <c r="Y187" s="59" t="e">
        <f t="shared" si="29"/>
        <v>#REF!</v>
      </c>
    </row>
    <row r="188" spans="1:25" ht="34.5" customHeight="1" outlineLevel="3" thickBot="1">
      <c r="A188" s="113" t="s">
        <v>138</v>
      </c>
      <c r="B188" s="19">
        <v>951</v>
      </c>
      <c r="C188" s="9" t="s">
        <v>10</v>
      </c>
      <c r="D188" s="9" t="s">
        <v>281</v>
      </c>
      <c r="E188" s="9" t="s">
        <v>5</v>
      </c>
      <c r="F188" s="9"/>
      <c r="G188" s="10">
        <f t="shared" si="28"/>
        <v>50</v>
      </c>
      <c r="H188" s="31">
        <f aca="true" t="shared" si="30" ref="H188:X190">H189</f>
        <v>0</v>
      </c>
      <c r="I188" s="31">
        <f t="shared" si="30"/>
        <v>0</v>
      </c>
      <c r="J188" s="31">
        <f t="shared" si="30"/>
        <v>0</v>
      </c>
      <c r="K188" s="31">
        <f t="shared" si="30"/>
        <v>0</v>
      </c>
      <c r="L188" s="31">
        <f t="shared" si="30"/>
        <v>0</v>
      </c>
      <c r="M188" s="31">
        <f t="shared" si="30"/>
        <v>0</v>
      </c>
      <c r="N188" s="31">
        <f t="shared" si="30"/>
        <v>0</v>
      </c>
      <c r="O188" s="31">
        <f t="shared" si="30"/>
        <v>0</v>
      </c>
      <c r="P188" s="31">
        <f t="shared" si="30"/>
        <v>0</v>
      </c>
      <c r="Q188" s="31">
        <f t="shared" si="30"/>
        <v>0</v>
      </c>
      <c r="R188" s="31">
        <f t="shared" si="30"/>
        <v>0</v>
      </c>
      <c r="S188" s="31">
        <f t="shared" si="30"/>
        <v>0</v>
      </c>
      <c r="T188" s="31">
        <f t="shared" si="30"/>
        <v>0</v>
      </c>
      <c r="U188" s="31">
        <f t="shared" si="30"/>
        <v>0</v>
      </c>
      <c r="V188" s="31">
        <f t="shared" si="30"/>
        <v>0</v>
      </c>
      <c r="W188" s="31">
        <f t="shared" si="30"/>
        <v>0</v>
      </c>
      <c r="X188" s="66">
        <f t="shared" si="30"/>
        <v>67.348</v>
      </c>
      <c r="Y188" s="59">
        <f t="shared" si="29"/>
        <v>4.147044334975369</v>
      </c>
    </row>
    <row r="189" spans="1:25" ht="18.75" customHeight="1" outlineLevel="3" thickBot="1">
      <c r="A189" s="113" t="s">
        <v>139</v>
      </c>
      <c r="B189" s="19">
        <v>951</v>
      </c>
      <c r="C189" s="11" t="s">
        <v>10</v>
      </c>
      <c r="D189" s="11" t="s">
        <v>282</v>
      </c>
      <c r="E189" s="11" t="s">
        <v>5</v>
      </c>
      <c r="F189" s="11"/>
      <c r="G189" s="12">
        <f t="shared" si="28"/>
        <v>50</v>
      </c>
      <c r="H189" s="32">
        <f t="shared" si="30"/>
        <v>0</v>
      </c>
      <c r="I189" s="32">
        <f t="shared" si="30"/>
        <v>0</v>
      </c>
      <c r="J189" s="32">
        <f t="shared" si="30"/>
        <v>0</v>
      </c>
      <c r="K189" s="32">
        <f t="shared" si="30"/>
        <v>0</v>
      </c>
      <c r="L189" s="32">
        <f t="shared" si="30"/>
        <v>0</v>
      </c>
      <c r="M189" s="32">
        <f t="shared" si="30"/>
        <v>0</v>
      </c>
      <c r="N189" s="32">
        <f t="shared" si="30"/>
        <v>0</v>
      </c>
      <c r="O189" s="32">
        <f t="shared" si="30"/>
        <v>0</v>
      </c>
      <c r="P189" s="32">
        <f t="shared" si="30"/>
        <v>0</v>
      </c>
      <c r="Q189" s="32">
        <f t="shared" si="30"/>
        <v>0</v>
      </c>
      <c r="R189" s="32">
        <f t="shared" si="30"/>
        <v>0</v>
      </c>
      <c r="S189" s="32">
        <f t="shared" si="30"/>
        <v>0</v>
      </c>
      <c r="T189" s="32">
        <f t="shared" si="30"/>
        <v>0</v>
      </c>
      <c r="U189" s="32">
        <f t="shared" si="30"/>
        <v>0</v>
      </c>
      <c r="V189" s="32">
        <f t="shared" si="30"/>
        <v>0</v>
      </c>
      <c r="W189" s="32">
        <f t="shared" si="30"/>
        <v>0</v>
      </c>
      <c r="X189" s="67">
        <f t="shared" si="30"/>
        <v>67.348</v>
      </c>
      <c r="Y189" s="59">
        <f t="shared" si="29"/>
        <v>4.147044334975369</v>
      </c>
    </row>
    <row r="190" spans="1:25" ht="33.75" customHeight="1" outlineLevel="4" thickBot="1">
      <c r="A190" s="95" t="s">
        <v>156</v>
      </c>
      <c r="B190" s="91">
        <v>951</v>
      </c>
      <c r="C190" s="92" t="s">
        <v>10</v>
      </c>
      <c r="D190" s="92" t="s">
        <v>309</v>
      </c>
      <c r="E190" s="92" t="s">
        <v>5</v>
      </c>
      <c r="F190" s="92"/>
      <c r="G190" s="16">
        <f t="shared" si="28"/>
        <v>50</v>
      </c>
      <c r="H190" s="34">
        <f t="shared" si="30"/>
        <v>0</v>
      </c>
      <c r="I190" s="34">
        <f t="shared" si="30"/>
        <v>0</v>
      </c>
      <c r="J190" s="34">
        <f t="shared" si="30"/>
        <v>0</v>
      </c>
      <c r="K190" s="34">
        <f t="shared" si="30"/>
        <v>0</v>
      </c>
      <c r="L190" s="34">
        <f t="shared" si="30"/>
        <v>0</v>
      </c>
      <c r="M190" s="34">
        <f t="shared" si="30"/>
        <v>0</v>
      </c>
      <c r="N190" s="34">
        <f t="shared" si="30"/>
        <v>0</v>
      </c>
      <c r="O190" s="34">
        <f t="shared" si="30"/>
        <v>0</v>
      </c>
      <c r="P190" s="34">
        <f t="shared" si="30"/>
        <v>0</v>
      </c>
      <c r="Q190" s="34">
        <f t="shared" si="30"/>
        <v>0</v>
      </c>
      <c r="R190" s="34">
        <f t="shared" si="30"/>
        <v>0</v>
      </c>
      <c r="S190" s="34">
        <f t="shared" si="30"/>
        <v>0</v>
      </c>
      <c r="T190" s="34">
        <f t="shared" si="30"/>
        <v>0</v>
      </c>
      <c r="U190" s="34">
        <f t="shared" si="30"/>
        <v>0</v>
      </c>
      <c r="V190" s="34">
        <f t="shared" si="30"/>
        <v>0</v>
      </c>
      <c r="W190" s="34">
        <f t="shared" si="30"/>
        <v>0</v>
      </c>
      <c r="X190" s="68">
        <f t="shared" si="30"/>
        <v>67.348</v>
      </c>
      <c r="Y190" s="59">
        <f t="shared" si="29"/>
        <v>4.147044334975369</v>
      </c>
    </row>
    <row r="191" spans="1:25" ht="32.25" outlineLevel="5" thickBot="1">
      <c r="A191" s="5" t="s">
        <v>101</v>
      </c>
      <c r="B191" s="21">
        <v>951</v>
      </c>
      <c r="C191" s="6" t="s">
        <v>10</v>
      </c>
      <c r="D191" s="6" t="s">
        <v>309</v>
      </c>
      <c r="E191" s="6" t="s">
        <v>95</v>
      </c>
      <c r="F191" s="6"/>
      <c r="G191" s="7">
        <f t="shared" si="28"/>
        <v>50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67.348</v>
      </c>
      <c r="Y191" s="59">
        <f t="shared" si="29"/>
        <v>4.147044334975369</v>
      </c>
    </row>
    <row r="192" spans="1:25" ht="32.25" outlineLevel="5" thickBot="1">
      <c r="A192" s="89" t="s">
        <v>103</v>
      </c>
      <c r="B192" s="93">
        <v>951</v>
      </c>
      <c r="C192" s="94" t="s">
        <v>10</v>
      </c>
      <c r="D192" s="94" t="s">
        <v>309</v>
      </c>
      <c r="E192" s="94" t="s">
        <v>97</v>
      </c>
      <c r="F192" s="94"/>
      <c r="G192" s="99">
        <v>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19.5" outlineLevel="6" thickBot="1">
      <c r="A193" s="109" t="s">
        <v>50</v>
      </c>
      <c r="B193" s="18">
        <v>951</v>
      </c>
      <c r="C193" s="14" t="s">
        <v>49</v>
      </c>
      <c r="D193" s="14" t="s">
        <v>280</v>
      </c>
      <c r="E193" s="14" t="s">
        <v>5</v>
      </c>
      <c r="F193" s="14"/>
      <c r="G193" s="15">
        <f>G200+G217+G194</f>
        <v>16500.96</v>
      </c>
      <c r="H193" s="29" t="e">
        <f aca="true" t="shared" si="31" ref="H193:X193">H194+H199</f>
        <v>#REF!</v>
      </c>
      <c r="I193" s="29" t="e">
        <f t="shared" si="31"/>
        <v>#REF!</v>
      </c>
      <c r="J193" s="29" t="e">
        <f t="shared" si="31"/>
        <v>#REF!</v>
      </c>
      <c r="K193" s="29" t="e">
        <f t="shared" si="31"/>
        <v>#REF!</v>
      </c>
      <c r="L193" s="29" t="e">
        <f t="shared" si="31"/>
        <v>#REF!</v>
      </c>
      <c r="M193" s="29" t="e">
        <f t="shared" si="31"/>
        <v>#REF!</v>
      </c>
      <c r="N193" s="29" t="e">
        <f t="shared" si="31"/>
        <v>#REF!</v>
      </c>
      <c r="O193" s="29" t="e">
        <f t="shared" si="31"/>
        <v>#REF!</v>
      </c>
      <c r="P193" s="29" t="e">
        <f t="shared" si="31"/>
        <v>#REF!</v>
      </c>
      <c r="Q193" s="29" t="e">
        <f t="shared" si="31"/>
        <v>#REF!</v>
      </c>
      <c r="R193" s="29" t="e">
        <f t="shared" si="31"/>
        <v>#REF!</v>
      </c>
      <c r="S193" s="29" t="e">
        <f t="shared" si="31"/>
        <v>#REF!</v>
      </c>
      <c r="T193" s="29" t="e">
        <f t="shared" si="31"/>
        <v>#REF!</v>
      </c>
      <c r="U193" s="29" t="e">
        <f t="shared" si="31"/>
        <v>#REF!</v>
      </c>
      <c r="V193" s="29" t="e">
        <f t="shared" si="31"/>
        <v>#REF!</v>
      </c>
      <c r="W193" s="29" t="e">
        <f t="shared" si="31"/>
        <v>#REF!</v>
      </c>
      <c r="X193" s="73" t="e">
        <f t="shared" si="31"/>
        <v>#REF!</v>
      </c>
      <c r="Y193" s="59" t="e">
        <f>X193/G187*100</f>
        <v>#REF!</v>
      </c>
    </row>
    <row r="194" spans="1:25" ht="16.5" outlineLevel="6" thickBot="1">
      <c r="A194" s="80" t="s">
        <v>223</v>
      </c>
      <c r="B194" s="19">
        <v>951</v>
      </c>
      <c r="C194" s="9" t="s">
        <v>225</v>
      </c>
      <c r="D194" s="9" t="s">
        <v>280</v>
      </c>
      <c r="E194" s="9" t="s">
        <v>5</v>
      </c>
      <c r="F194" s="9"/>
      <c r="G194" s="144">
        <f>G195</f>
        <v>400.96</v>
      </c>
      <c r="H194" s="31">
        <f aca="true" t="shared" si="32" ref="H194:X195">H195</f>
        <v>0</v>
      </c>
      <c r="I194" s="31">
        <f t="shared" si="32"/>
        <v>0</v>
      </c>
      <c r="J194" s="31">
        <f t="shared" si="32"/>
        <v>0</v>
      </c>
      <c r="K194" s="31">
        <f t="shared" si="32"/>
        <v>0</v>
      </c>
      <c r="L194" s="31">
        <f t="shared" si="32"/>
        <v>0</v>
      </c>
      <c r="M194" s="31">
        <f t="shared" si="32"/>
        <v>0</v>
      </c>
      <c r="N194" s="31">
        <f t="shared" si="32"/>
        <v>0</v>
      </c>
      <c r="O194" s="31">
        <f t="shared" si="32"/>
        <v>0</v>
      </c>
      <c r="P194" s="31">
        <f t="shared" si="32"/>
        <v>0</v>
      </c>
      <c r="Q194" s="31">
        <f t="shared" si="32"/>
        <v>0</v>
      </c>
      <c r="R194" s="31">
        <f t="shared" si="32"/>
        <v>0</v>
      </c>
      <c r="S194" s="31">
        <f t="shared" si="32"/>
        <v>0</v>
      </c>
      <c r="T194" s="31">
        <f t="shared" si="32"/>
        <v>0</v>
      </c>
      <c r="U194" s="31">
        <f t="shared" si="32"/>
        <v>0</v>
      </c>
      <c r="V194" s="31">
        <f t="shared" si="32"/>
        <v>0</v>
      </c>
      <c r="W194" s="31">
        <f t="shared" si="32"/>
        <v>0</v>
      </c>
      <c r="X194" s="66">
        <f t="shared" si="32"/>
        <v>0</v>
      </c>
      <c r="Y194" s="59">
        <f>X194/G188*100</f>
        <v>0</v>
      </c>
    </row>
    <row r="195" spans="1:25" ht="32.25" outlineLevel="6" thickBot="1">
      <c r="A195" s="113" t="s">
        <v>138</v>
      </c>
      <c r="B195" s="19">
        <v>951</v>
      </c>
      <c r="C195" s="9" t="s">
        <v>225</v>
      </c>
      <c r="D195" s="9" t="s">
        <v>281</v>
      </c>
      <c r="E195" s="9" t="s">
        <v>5</v>
      </c>
      <c r="F195" s="9"/>
      <c r="G195" s="144">
        <f>G196</f>
        <v>400.96</v>
      </c>
      <c r="H195" s="32">
        <f t="shared" si="32"/>
        <v>0</v>
      </c>
      <c r="I195" s="32">
        <f t="shared" si="32"/>
        <v>0</v>
      </c>
      <c r="J195" s="32">
        <f t="shared" si="32"/>
        <v>0</v>
      </c>
      <c r="K195" s="32">
        <f t="shared" si="32"/>
        <v>0</v>
      </c>
      <c r="L195" s="32">
        <f t="shared" si="32"/>
        <v>0</v>
      </c>
      <c r="M195" s="32">
        <f t="shared" si="32"/>
        <v>0</v>
      </c>
      <c r="N195" s="32">
        <f t="shared" si="32"/>
        <v>0</v>
      </c>
      <c r="O195" s="32">
        <f t="shared" si="32"/>
        <v>0</v>
      </c>
      <c r="P195" s="32">
        <f t="shared" si="32"/>
        <v>0</v>
      </c>
      <c r="Q195" s="32">
        <f t="shared" si="32"/>
        <v>0</v>
      </c>
      <c r="R195" s="32">
        <f t="shared" si="32"/>
        <v>0</v>
      </c>
      <c r="S195" s="32">
        <f t="shared" si="32"/>
        <v>0</v>
      </c>
      <c r="T195" s="32">
        <f t="shared" si="32"/>
        <v>0</v>
      </c>
      <c r="U195" s="32">
        <f t="shared" si="32"/>
        <v>0</v>
      </c>
      <c r="V195" s="32">
        <f t="shared" si="32"/>
        <v>0</v>
      </c>
      <c r="W195" s="32">
        <f t="shared" si="32"/>
        <v>0</v>
      </c>
      <c r="X195" s="67">
        <f t="shared" si="32"/>
        <v>0</v>
      </c>
      <c r="Y195" s="59">
        <f>X195/G189*100</f>
        <v>0</v>
      </c>
    </row>
    <row r="196" spans="1:25" ht="32.25" outlineLevel="6" thickBot="1">
      <c r="A196" s="113" t="s">
        <v>139</v>
      </c>
      <c r="B196" s="19">
        <v>951</v>
      </c>
      <c r="C196" s="9" t="s">
        <v>225</v>
      </c>
      <c r="D196" s="9" t="s">
        <v>282</v>
      </c>
      <c r="E196" s="9" t="s">
        <v>5</v>
      </c>
      <c r="F196" s="9"/>
      <c r="G196" s="144">
        <f>G197</f>
        <v>400.96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0</v>
      </c>
      <c r="Y196" s="59">
        <f>X196/G190*100</f>
        <v>0</v>
      </c>
    </row>
    <row r="197" spans="1:25" ht="48" outlineLevel="6" thickBot="1">
      <c r="A197" s="115" t="s">
        <v>224</v>
      </c>
      <c r="B197" s="91">
        <v>951</v>
      </c>
      <c r="C197" s="92" t="s">
        <v>225</v>
      </c>
      <c r="D197" s="92" t="s">
        <v>310</v>
      </c>
      <c r="E197" s="92" t="s">
        <v>5</v>
      </c>
      <c r="F197" s="92"/>
      <c r="G197" s="146">
        <f>G198</f>
        <v>400.96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6" thickBot="1">
      <c r="A198" s="5" t="s">
        <v>101</v>
      </c>
      <c r="B198" s="21">
        <v>951</v>
      </c>
      <c r="C198" s="6" t="s">
        <v>225</v>
      </c>
      <c r="D198" s="6" t="s">
        <v>310</v>
      </c>
      <c r="E198" s="6" t="s">
        <v>95</v>
      </c>
      <c r="F198" s="6"/>
      <c r="G198" s="150">
        <f>G199</f>
        <v>400.96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3" thickBot="1">
      <c r="A199" s="89" t="s">
        <v>103</v>
      </c>
      <c r="B199" s="93">
        <v>951</v>
      </c>
      <c r="C199" s="94" t="s">
        <v>225</v>
      </c>
      <c r="D199" s="94" t="s">
        <v>310</v>
      </c>
      <c r="E199" s="94" t="s">
        <v>97</v>
      </c>
      <c r="F199" s="94"/>
      <c r="G199" s="145">
        <v>400.96</v>
      </c>
      <c r="H199" s="31" t="e">
        <f>H206+H209+H225+#REF!</f>
        <v>#REF!</v>
      </c>
      <c r="I199" s="31" t="e">
        <f>I206+I209+I225+#REF!</f>
        <v>#REF!</v>
      </c>
      <c r="J199" s="31" t="e">
        <f>J206+J209+J225+#REF!</f>
        <v>#REF!</v>
      </c>
      <c r="K199" s="31" t="e">
        <f>K206+K209+K225+#REF!</f>
        <v>#REF!</v>
      </c>
      <c r="L199" s="31" t="e">
        <f>L206+L209+L225+#REF!</f>
        <v>#REF!</v>
      </c>
      <c r="M199" s="31" t="e">
        <f>M206+M209+M225+#REF!</f>
        <v>#REF!</v>
      </c>
      <c r="N199" s="31" t="e">
        <f>N206+N209+N225+#REF!</f>
        <v>#REF!</v>
      </c>
      <c r="O199" s="31" t="e">
        <f>O206+O209+O225+#REF!</f>
        <v>#REF!</v>
      </c>
      <c r="P199" s="31" t="e">
        <f>P206+P209+P225+#REF!</f>
        <v>#REF!</v>
      </c>
      <c r="Q199" s="31" t="e">
        <f>Q206+Q209+Q225+#REF!</f>
        <v>#REF!</v>
      </c>
      <c r="R199" s="31" t="e">
        <f>R206+R209+R225+#REF!</f>
        <v>#REF!</v>
      </c>
      <c r="S199" s="31" t="e">
        <f>S206+S209+S225+#REF!</f>
        <v>#REF!</v>
      </c>
      <c r="T199" s="31" t="e">
        <f>T206+T209+T225+#REF!</f>
        <v>#REF!</v>
      </c>
      <c r="U199" s="31" t="e">
        <f>U206+U209+U225+#REF!</f>
        <v>#REF!</v>
      </c>
      <c r="V199" s="31" t="e">
        <f>V206+V209+V225+#REF!</f>
        <v>#REF!</v>
      </c>
      <c r="W199" s="31" t="e">
        <f>W206+W209+W225+#REF!</f>
        <v>#REF!</v>
      </c>
      <c r="X199" s="66" t="e">
        <f>X206+X209+X225+#REF!</f>
        <v>#REF!</v>
      </c>
      <c r="Y199" s="59" t="e">
        <f>X199/G193*100</f>
        <v>#REF!</v>
      </c>
    </row>
    <row r="200" spans="1:25" ht="16.5" outlineLevel="3" thickBot="1">
      <c r="A200" s="113" t="s">
        <v>157</v>
      </c>
      <c r="B200" s="19">
        <v>951</v>
      </c>
      <c r="C200" s="9" t="s">
        <v>55</v>
      </c>
      <c r="D200" s="9" t="s">
        <v>280</v>
      </c>
      <c r="E200" s="9" t="s">
        <v>5</v>
      </c>
      <c r="F200" s="9"/>
      <c r="G200" s="10">
        <f>G201+G213</f>
        <v>14100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32.25" outlineLevel="3" thickBot="1">
      <c r="A201" s="8" t="s">
        <v>241</v>
      </c>
      <c r="B201" s="19">
        <v>951</v>
      </c>
      <c r="C201" s="11" t="s">
        <v>55</v>
      </c>
      <c r="D201" s="11" t="s">
        <v>311</v>
      </c>
      <c r="E201" s="11" t="s">
        <v>5</v>
      </c>
      <c r="F201" s="11"/>
      <c r="G201" s="12">
        <f>G202+G210+G205+G208</f>
        <v>14100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63.75" outlineLevel="3" thickBot="1">
      <c r="A202" s="95" t="s">
        <v>158</v>
      </c>
      <c r="B202" s="91">
        <v>951</v>
      </c>
      <c r="C202" s="92" t="s">
        <v>55</v>
      </c>
      <c r="D202" s="92" t="s">
        <v>312</v>
      </c>
      <c r="E202" s="92" t="s">
        <v>5</v>
      </c>
      <c r="F202" s="92"/>
      <c r="G202" s="16">
        <f>G203</f>
        <v>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32.25" outlineLevel="3" thickBot="1">
      <c r="A203" s="5" t="s">
        <v>101</v>
      </c>
      <c r="B203" s="21">
        <v>951</v>
      </c>
      <c r="C203" s="6" t="s">
        <v>55</v>
      </c>
      <c r="D203" s="6" t="s">
        <v>312</v>
      </c>
      <c r="E203" s="6" t="s">
        <v>95</v>
      </c>
      <c r="F203" s="6"/>
      <c r="G203" s="7">
        <f>G204</f>
        <v>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32.25" outlineLevel="3" thickBot="1">
      <c r="A204" s="89" t="s">
        <v>103</v>
      </c>
      <c r="B204" s="93">
        <v>951</v>
      </c>
      <c r="C204" s="94" t="s">
        <v>55</v>
      </c>
      <c r="D204" s="94" t="s">
        <v>312</v>
      </c>
      <c r="E204" s="94" t="s">
        <v>97</v>
      </c>
      <c r="F204" s="94"/>
      <c r="G204" s="99">
        <v>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63.75" outlineLevel="3" thickBot="1">
      <c r="A205" s="95" t="s">
        <v>232</v>
      </c>
      <c r="B205" s="91">
        <v>951</v>
      </c>
      <c r="C205" s="92" t="s">
        <v>55</v>
      </c>
      <c r="D205" s="92" t="s">
        <v>313</v>
      </c>
      <c r="E205" s="92" t="s">
        <v>5</v>
      </c>
      <c r="F205" s="92"/>
      <c r="G205" s="146">
        <f>G206</f>
        <v>9103.56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18.75" customHeight="1" outlineLevel="4" thickBot="1">
      <c r="A206" s="5" t="s">
        <v>101</v>
      </c>
      <c r="B206" s="21">
        <v>951</v>
      </c>
      <c r="C206" s="6" t="s">
        <v>55</v>
      </c>
      <c r="D206" s="6" t="s">
        <v>313</v>
      </c>
      <c r="E206" s="6" t="s">
        <v>95</v>
      </c>
      <c r="F206" s="6"/>
      <c r="G206" s="150">
        <f>G207</f>
        <v>9103.56</v>
      </c>
      <c r="H206" s="32">
        <f aca="true" t="shared" si="33" ref="H206:X206">H207</f>
        <v>0</v>
      </c>
      <c r="I206" s="32">
        <f t="shared" si="33"/>
        <v>0</v>
      </c>
      <c r="J206" s="32">
        <f t="shared" si="33"/>
        <v>0</v>
      </c>
      <c r="K206" s="32">
        <f t="shared" si="33"/>
        <v>0</v>
      </c>
      <c r="L206" s="32">
        <f t="shared" si="33"/>
        <v>0</v>
      </c>
      <c r="M206" s="32">
        <f t="shared" si="33"/>
        <v>0</v>
      </c>
      <c r="N206" s="32">
        <f t="shared" si="33"/>
        <v>0</v>
      </c>
      <c r="O206" s="32">
        <f t="shared" si="33"/>
        <v>0</v>
      </c>
      <c r="P206" s="32">
        <f t="shared" si="33"/>
        <v>0</v>
      </c>
      <c r="Q206" s="32">
        <f t="shared" si="33"/>
        <v>0</v>
      </c>
      <c r="R206" s="32">
        <f t="shared" si="33"/>
        <v>0</v>
      </c>
      <c r="S206" s="32">
        <f t="shared" si="33"/>
        <v>0</v>
      </c>
      <c r="T206" s="32">
        <f t="shared" si="33"/>
        <v>0</v>
      </c>
      <c r="U206" s="32">
        <f t="shared" si="33"/>
        <v>0</v>
      </c>
      <c r="V206" s="32">
        <f t="shared" si="33"/>
        <v>0</v>
      </c>
      <c r="W206" s="32">
        <f t="shared" si="33"/>
        <v>0</v>
      </c>
      <c r="X206" s="67">
        <f t="shared" si="33"/>
        <v>2675.999</v>
      </c>
      <c r="Y206" s="59">
        <f>X206/G200*100</f>
        <v>18.978716312056736</v>
      </c>
    </row>
    <row r="207" spans="1:25" ht="32.25" outlineLevel="5" thickBot="1">
      <c r="A207" s="89" t="s">
        <v>103</v>
      </c>
      <c r="B207" s="93">
        <v>951</v>
      </c>
      <c r="C207" s="94" t="s">
        <v>55</v>
      </c>
      <c r="D207" s="94" t="s">
        <v>313</v>
      </c>
      <c r="E207" s="94" t="s">
        <v>97</v>
      </c>
      <c r="F207" s="94"/>
      <c r="G207" s="99">
        <v>9103.56</v>
      </c>
      <c r="H207" s="2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4"/>
      <c r="X207" s="65">
        <v>2675.999</v>
      </c>
      <c r="Y207" s="59">
        <f>X207/G201*100</f>
        <v>18.978716312056736</v>
      </c>
    </row>
    <row r="208" spans="1:25" ht="63.75" outlineLevel="5" thickBot="1">
      <c r="A208" s="95" t="s">
        <v>233</v>
      </c>
      <c r="B208" s="91">
        <v>951</v>
      </c>
      <c r="C208" s="92" t="s">
        <v>55</v>
      </c>
      <c r="D208" s="92" t="s">
        <v>314</v>
      </c>
      <c r="E208" s="92" t="s">
        <v>5</v>
      </c>
      <c r="F208" s="92"/>
      <c r="G208" s="146">
        <f>G209</f>
        <v>4996.44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</row>
    <row r="209" spans="1:25" ht="32.25" customHeight="1" outlineLevel="6" thickBot="1">
      <c r="A209" s="89" t="s">
        <v>121</v>
      </c>
      <c r="B209" s="93">
        <v>951</v>
      </c>
      <c r="C209" s="94" t="s">
        <v>55</v>
      </c>
      <c r="D209" s="94" t="s">
        <v>314</v>
      </c>
      <c r="E209" s="94" t="s">
        <v>120</v>
      </c>
      <c r="F209" s="94"/>
      <c r="G209" s="145">
        <v>4996.44</v>
      </c>
      <c r="H209" s="32">
        <f aca="true" t="shared" si="34" ref="H209:X209">H210</f>
        <v>0</v>
      </c>
      <c r="I209" s="32">
        <f t="shared" si="34"/>
        <v>0</v>
      </c>
      <c r="J209" s="32">
        <f t="shared" si="34"/>
        <v>0</v>
      </c>
      <c r="K209" s="32">
        <f t="shared" si="34"/>
        <v>0</v>
      </c>
      <c r="L209" s="32">
        <f t="shared" si="34"/>
        <v>0</v>
      </c>
      <c r="M209" s="32">
        <f t="shared" si="34"/>
        <v>0</v>
      </c>
      <c r="N209" s="32">
        <f t="shared" si="34"/>
        <v>0</v>
      </c>
      <c r="O209" s="32">
        <f t="shared" si="34"/>
        <v>0</v>
      </c>
      <c r="P209" s="32">
        <f t="shared" si="34"/>
        <v>0</v>
      </c>
      <c r="Q209" s="32">
        <f t="shared" si="34"/>
        <v>0</v>
      </c>
      <c r="R209" s="32">
        <f t="shared" si="34"/>
        <v>0</v>
      </c>
      <c r="S209" s="32">
        <f t="shared" si="34"/>
        <v>0</v>
      </c>
      <c r="T209" s="32">
        <f t="shared" si="34"/>
        <v>0</v>
      </c>
      <c r="U209" s="32">
        <f t="shared" si="34"/>
        <v>0</v>
      </c>
      <c r="V209" s="32">
        <f t="shared" si="34"/>
        <v>0</v>
      </c>
      <c r="W209" s="32">
        <f t="shared" si="34"/>
        <v>0</v>
      </c>
      <c r="X209" s="67">
        <f t="shared" si="34"/>
        <v>110.26701</v>
      </c>
      <c r="Y209" s="59" t="e">
        <f>X209/G203*100</f>
        <v>#DIV/0!</v>
      </c>
    </row>
    <row r="210" spans="1:25" ht="32.25" outlineLevel="4" thickBot="1">
      <c r="A210" s="149" t="s">
        <v>217</v>
      </c>
      <c r="B210" s="91">
        <v>951</v>
      </c>
      <c r="C210" s="92" t="s">
        <v>55</v>
      </c>
      <c r="D210" s="92" t="s">
        <v>315</v>
      </c>
      <c r="E210" s="92" t="s">
        <v>5</v>
      </c>
      <c r="F210" s="92"/>
      <c r="G210" s="146">
        <f>G211</f>
        <v>0</v>
      </c>
      <c r="H210" s="34">
        <f aca="true" t="shared" si="35" ref="H210:X210">H223</f>
        <v>0</v>
      </c>
      <c r="I210" s="34">
        <f t="shared" si="35"/>
        <v>0</v>
      </c>
      <c r="J210" s="34">
        <f t="shared" si="35"/>
        <v>0</v>
      </c>
      <c r="K210" s="34">
        <f t="shared" si="35"/>
        <v>0</v>
      </c>
      <c r="L210" s="34">
        <f t="shared" si="35"/>
        <v>0</v>
      </c>
      <c r="M210" s="34">
        <f t="shared" si="35"/>
        <v>0</v>
      </c>
      <c r="N210" s="34">
        <f t="shared" si="35"/>
        <v>0</v>
      </c>
      <c r="O210" s="34">
        <f t="shared" si="35"/>
        <v>0</v>
      </c>
      <c r="P210" s="34">
        <f t="shared" si="35"/>
        <v>0</v>
      </c>
      <c r="Q210" s="34">
        <f t="shared" si="35"/>
        <v>0</v>
      </c>
      <c r="R210" s="34">
        <f t="shared" si="35"/>
        <v>0</v>
      </c>
      <c r="S210" s="34">
        <f t="shared" si="35"/>
        <v>0</v>
      </c>
      <c r="T210" s="34">
        <f t="shared" si="35"/>
        <v>0</v>
      </c>
      <c r="U210" s="34">
        <f t="shared" si="35"/>
        <v>0</v>
      </c>
      <c r="V210" s="34">
        <f t="shared" si="35"/>
        <v>0</v>
      </c>
      <c r="W210" s="34">
        <f t="shared" si="35"/>
        <v>0</v>
      </c>
      <c r="X210" s="68">
        <f t="shared" si="35"/>
        <v>110.26701</v>
      </c>
      <c r="Y210" s="59" t="e">
        <f>X210/G204*100</f>
        <v>#DIV/0!</v>
      </c>
    </row>
    <row r="211" spans="1:25" ht="32.25" outlineLevel="4" thickBot="1">
      <c r="A211" s="5" t="s">
        <v>101</v>
      </c>
      <c r="B211" s="21">
        <v>951</v>
      </c>
      <c r="C211" s="6" t="s">
        <v>55</v>
      </c>
      <c r="D211" s="6" t="s">
        <v>315</v>
      </c>
      <c r="E211" s="6" t="s">
        <v>95</v>
      </c>
      <c r="F211" s="6"/>
      <c r="G211" s="150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32.25" outlineLevel="4" thickBot="1">
      <c r="A212" s="89" t="s">
        <v>103</v>
      </c>
      <c r="B212" s="93">
        <v>951</v>
      </c>
      <c r="C212" s="94" t="s">
        <v>55</v>
      </c>
      <c r="D212" s="94" t="s">
        <v>315</v>
      </c>
      <c r="E212" s="94" t="s">
        <v>97</v>
      </c>
      <c r="F212" s="94"/>
      <c r="G212" s="145"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8" t="s">
        <v>242</v>
      </c>
      <c r="B213" s="19">
        <v>951</v>
      </c>
      <c r="C213" s="9" t="s">
        <v>55</v>
      </c>
      <c r="D213" s="9" t="s">
        <v>316</v>
      </c>
      <c r="E213" s="9" t="s">
        <v>5</v>
      </c>
      <c r="F213" s="9"/>
      <c r="G213" s="144">
        <f>G214</f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95.25" outlineLevel="4" thickBot="1">
      <c r="A214" s="149" t="s">
        <v>216</v>
      </c>
      <c r="B214" s="91">
        <v>951</v>
      </c>
      <c r="C214" s="92" t="s">
        <v>55</v>
      </c>
      <c r="D214" s="92" t="s">
        <v>317</v>
      </c>
      <c r="E214" s="92" t="s">
        <v>5</v>
      </c>
      <c r="F214" s="92"/>
      <c r="G214" s="146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32.25" outlineLevel="4" thickBot="1">
      <c r="A215" s="5" t="s">
        <v>101</v>
      </c>
      <c r="B215" s="21">
        <v>951</v>
      </c>
      <c r="C215" s="6" t="s">
        <v>55</v>
      </c>
      <c r="D215" s="6" t="s">
        <v>317</v>
      </c>
      <c r="E215" s="6" t="s">
        <v>95</v>
      </c>
      <c r="F215" s="6"/>
      <c r="G215" s="150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89" t="s">
        <v>103</v>
      </c>
      <c r="B216" s="93">
        <v>951</v>
      </c>
      <c r="C216" s="94" t="s">
        <v>55</v>
      </c>
      <c r="D216" s="94" t="s">
        <v>317</v>
      </c>
      <c r="E216" s="94" t="s">
        <v>97</v>
      </c>
      <c r="F216" s="94"/>
      <c r="G216" s="145"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16.5" outlineLevel="4" thickBot="1">
      <c r="A217" s="8" t="s">
        <v>32</v>
      </c>
      <c r="B217" s="19">
        <v>951</v>
      </c>
      <c r="C217" s="9" t="s">
        <v>11</v>
      </c>
      <c r="D217" s="9" t="s">
        <v>280</v>
      </c>
      <c r="E217" s="9" t="s">
        <v>5</v>
      </c>
      <c r="F217" s="9"/>
      <c r="G217" s="144">
        <f>G218+G223</f>
        <v>2000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32.25" outlineLevel="4" thickBot="1">
      <c r="A218" s="113" t="s">
        <v>138</v>
      </c>
      <c r="B218" s="19">
        <v>951</v>
      </c>
      <c r="C218" s="9" t="s">
        <v>11</v>
      </c>
      <c r="D218" s="9" t="s">
        <v>281</v>
      </c>
      <c r="E218" s="9" t="s">
        <v>5</v>
      </c>
      <c r="F218" s="9"/>
      <c r="G218" s="144">
        <f>G219</f>
        <v>200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113" t="s">
        <v>139</v>
      </c>
      <c r="B219" s="19">
        <v>951</v>
      </c>
      <c r="C219" s="9" t="s">
        <v>11</v>
      </c>
      <c r="D219" s="9" t="s">
        <v>281</v>
      </c>
      <c r="E219" s="9" t="s">
        <v>5</v>
      </c>
      <c r="F219" s="9"/>
      <c r="G219" s="144">
        <f>G220</f>
        <v>200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48" outlineLevel="4" thickBot="1">
      <c r="A220" s="115" t="s">
        <v>159</v>
      </c>
      <c r="B220" s="91">
        <v>951</v>
      </c>
      <c r="C220" s="108" t="s">
        <v>11</v>
      </c>
      <c r="D220" s="108" t="s">
        <v>318</v>
      </c>
      <c r="E220" s="108" t="s">
        <v>5</v>
      </c>
      <c r="F220" s="108"/>
      <c r="G220" s="152">
        <f>G221</f>
        <v>200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32.25" outlineLevel="4" thickBot="1">
      <c r="A221" s="5" t="s">
        <v>101</v>
      </c>
      <c r="B221" s="21">
        <v>951</v>
      </c>
      <c r="C221" s="6" t="s">
        <v>11</v>
      </c>
      <c r="D221" s="6" t="s">
        <v>318</v>
      </c>
      <c r="E221" s="6" t="s">
        <v>95</v>
      </c>
      <c r="F221" s="6"/>
      <c r="G221" s="150">
        <f>G222</f>
        <v>200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32.25" outlineLevel="4" thickBot="1">
      <c r="A222" s="89" t="s">
        <v>103</v>
      </c>
      <c r="B222" s="93">
        <v>951</v>
      </c>
      <c r="C222" s="94" t="s">
        <v>11</v>
      </c>
      <c r="D222" s="94" t="s">
        <v>318</v>
      </c>
      <c r="E222" s="94" t="s">
        <v>97</v>
      </c>
      <c r="F222" s="94"/>
      <c r="G222" s="145">
        <v>200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2"/>
      <c r="Y222" s="59"/>
    </row>
    <row r="223" spans="1:25" ht="16.5" outlineLevel="5" thickBot="1">
      <c r="A223" s="13" t="s">
        <v>149</v>
      </c>
      <c r="B223" s="19">
        <v>951</v>
      </c>
      <c r="C223" s="9" t="s">
        <v>11</v>
      </c>
      <c r="D223" s="9" t="s">
        <v>280</v>
      </c>
      <c r="E223" s="9" t="s">
        <v>5</v>
      </c>
      <c r="F223" s="9"/>
      <c r="G223" s="144">
        <f>G224+G230</f>
        <v>1800</v>
      </c>
      <c r="H223" s="2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44"/>
      <c r="X223" s="65">
        <v>110.26701</v>
      </c>
      <c r="Y223" s="59">
        <f>X223/G217*100</f>
        <v>5.5133505</v>
      </c>
    </row>
    <row r="224" spans="1:25" ht="32.25" outlineLevel="5" thickBot="1">
      <c r="A224" s="95" t="s">
        <v>243</v>
      </c>
      <c r="B224" s="91">
        <v>951</v>
      </c>
      <c r="C224" s="92" t="s">
        <v>11</v>
      </c>
      <c r="D224" s="92" t="s">
        <v>319</v>
      </c>
      <c r="E224" s="92" t="s">
        <v>5</v>
      </c>
      <c r="F224" s="92"/>
      <c r="G224" s="146">
        <f>G225+G228+G229</f>
        <v>100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/>
      <c r="Y224" s="59"/>
    </row>
    <row r="225" spans="1:25" ht="48" outlineLevel="5" thickBot="1">
      <c r="A225" s="5" t="s">
        <v>160</v>
      </c>
      <c r="B225" s="21">
        <v>951</v>
      </c>
      <c r="C225" s="6" t="s">
        <v>11</v>
      </c>
      <c r="D225" s="6" t="s">
        <v>320</v>
      </c>
      <c r="E225" s="6" t="s">
        <v>5</v>
      </c>
      <c r="F225" s="6"/>
      <c r="G225" s="150">
        <f>G226</f>
        <v>50</v>
      </c>
      <c r="H225" s="31">
        <f aca="true" t="shared" si="36" ref="H225:X225">H226</f>
        <v>0</v>
      </c>
      <c r="I225" s="31">
        <f t="shared" si="36"/>
        <v>0</v>
      </c>
      <c r="J225" s="31">
        <f t="shared" si="36"/>
        <v>0</v>
      </c>
      <c r="K225" s="31">
        <f t="shared" si="36"/>
        <v>0</v>
      </c>
      <c r="L225" s="31">
        <f t="shared" si="36"/>
        <v>0</v>
      </c>
      <c r="M225" s="31">
        <f t="shared" si="36"/>
        <v>0</v>
      </c>
      <c r="N225" s="31">
        <f t="shared" si="36"/>
        <v>0</v>
      </c>
      <c r="O225" s="31">
        <f t="shared" si="36"/>
        <v>0</v>
      </c>
      <c r="P225" s="31">
        <f t="shared" si="36"/>
        <v>0</v>
      </c>
      <c r="Q225" s="31">
        <f t="shared" si="36"/>
        <v>0</v>
      </c>
      <c r="R225" s="31">
        <f t="shared" si="36"/>
        <v>0</v>
      </c>
      <c r="S225" s="31">
        <f t="shared" si="36"/>
        <v>0</v>
      </c>
      <c r="T225" s="31">
        <f t="shared" si="36"/>
        <v>0</v>
      </c>
      <c r="U225" s="31">
        <f t="shared" si="36"/>
        <v>0</v>
      </c>
      <c r="V225" s="31">
        <f t="shared" si="36"/>
        <v>0</v>
      </c>
      <c r="W225" s="31">
        <f t="shared" si="36"/>
        <v>0</v>
      </c>
      <c r="X225" s="66">
        <f t="shared" si="36"/>
        <v>2639.87191</v>
      </c>
      <c r="Y225" s="59">
        <f>X225/G219*100</f>
        <v>1319.935955</v>
      </c>
    </row>
    <row r="226" spans="1:25" ht="32.25" outlineLevel="5" thickBot="1">
      <c r="A226" s="89" t="s">
        <v>101</v>
      </c>
      <c r="B226" s="93">
        <v>951</v>
      </c>
      <c r="C226" s="94" t="s">
        <v>11</v>
      </c>
      <c r="D226" s="94" t="s">
        <v>320</v>
      </c>
      <c r="E226" s="94" t="s">
        <v>95</v>
      </c>
      <c r="F226" s="94"/>
      <c r="G226" s="145">
        <f>G227</f>
        <v>50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4"/>
      <c r="X226" s="65">
        <v>2639.87191</v>
      </c>
      <c r="Y226" s="59">
        <f>X226/G220*100</f>
        <v>1319.935955</v>
      </c>
    </row>
    <row r="227" spans="1:25" ht="32.25" outlineLevel="5" thickBot="1">
      <c r="A227" s="89" t="s">
        <v>103</v>
      </c>
      <c r="B227" s="93">
        <v>951</v>
      </c>
      <c r="C227" s="94" t="s">
        <v>11</v>
      </c>
      <c r="D227" s="94" t="s">
        <v>320</v>
      </c>
      <c r="E227" s="94" t="s">
        <v>97</v>
      </c>
      <c r="F227" s="94"/>
      <c r="G227" s="145"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5" t="s">
        <v>161</v>
      </c>
      <c r="B228" s="21">
        <v>951</v>
      </c>
      <c r="C228" s="6" t="s">
        <v>11</v>
      </c>
      <c r="D228" s="6" t="s">
        <v>321</v>
      </c>
      <c r="E228" s="6" t="s">
        <v>119</v>
      </c>
      <c r="F228" s="6"/>
      <c r="G228" s="150">
        <v>50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5" t="s">
        <v>218</v>
      </c>
      <c r="B229" s="21">
        <v>951</v>
      </c>
      <c r="C229" s="6" t="s">
        <v>11</v>
      </c>
      <c r="D229" s="6" t="s">
        <v>322</v>
      </c>
      <c r="E229" s="6" t="s">
        <v>119</v>
      </c>
      <c r="F229" s="6"/>
      <c r="G229" s="150">
        <v>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32.25" outlineLevel="5" thickBot="1">
      <c r="A230" s="95" t="s">
        <v>242</v>
      </c>
      <c r="B230" s="91">
        <v>951</v>
      </c>
      <c r="C230" s="92" t="s">
        <v>11</v>
      </c>
      <c r="D230" s="92" t="s">
        <v>316</v>
      </c>
      <c r="E230" s="92" t="s">
        <v>5</v>
      </c>
      <c r="F230" s="92"/>
      <c r="G230" s="16">
        <f>G231</f>
        <v>1700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48" outlineLevel="5" thickBot="1">
      <c r="A231" s="5" t="s">
        <v>162</v>
      </c>
      <c r="B231" s="21">
        <v>951</v>
      </c>
      <c r="C231" s="6" t="s">
        <v>11</v>
      </c>
      <c r="D231" s="6" t="s">
        <v>323</v>
      </c>
      <c r="E231" s="6" t="s">
        <v>5</v>
      </c>
      <c r="F231" s="6"/>
      <c r="G231" s="7">
        <f>G232</f>
        <v>1700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89" t="s">
        <v>101</v>
      </c>
      <c r="B232" s="93">
        <v>951</v>
      </c>
      <c r="C232" s="94" t="s">
        <v>11</v>
      </c>
      <c r="D232" s="94" t="s">
        <v>323</v>
      </c>
      <c r="E232" s="94" t="s">
        <v>95</v>
      </c>
      <c r="F232" s="94"/>
      <c r="G232" s="99">
        <f>G233</f>
        <v>1700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32.25" outlineLevel="6" thickBot="1">
      <c r="A233" s="89" t="s">
        <v>103</v>
      </c>
      <c r="B233" s="93">
        <v>951</v>
      </c>
      <c r="C233" s="94" t="s">
        <v>11</v>
      </c>
      <c r="D233" s="94" t="s">
        <v>323</v>
      </c>
      <c r="E233" s="94" t="s">
        <v>97</v>
      </c>
      <c r="F233" s="94"/>
      <c r="G233" s="99">
        <v>1700</v>
      </c>
      <c r="H233" s="29" t="e">
        <f>#REF!+H234</f>
        <v>#REF!</v>
      </c>
      <c r="I233" s="29" t="e">
        <f>#REF!+I234</f>
        <v>#REF!</v>
      </c>
      <c r="J233" s="29" t="e">
        <f>#REF!+J234</f>
        <v>#REF!</v>
      </c>
      <c r="K233" s="29" t="e">
        <f>#REF!+K234</f>
        <v>#REF!</v>
      </c>
      <c r="L233" s="29" t="e">
        <f>#REF!+L234</f>
        <v>#REF!</v>
      </c>
      <c r="M233" s="29" t="e">
        <f>#REF!+M234</f>
        <v>#REF!</v>
      </c>
      <c r="N233" s="29" t="e">
        <f>#REF!+N234</f>
        <v>#REF!</v>
      </c>
      <c r="O233" s="29" t="e">
        <f>#REF!+O234</f>
        <v>#REF!</v>
      </c>
      <c r="P233" s="29" t="e">
        <f>#REF!+P234</f>
        <v>#REF!</v>
      </c>
      <c r="Q233" s="29" t="e">
        <f>#REF!+Q234</f>
        <v>#REF!</v>
      </c>
      <c r="R233" s="29" t="e">
        <f>#REF!+R234</f>
        <v>#REF!</v>
      </c>
      <c r="S233" s="29" t="e">
        <f>#REF!+S234</f>
        <v>#REF!</v>
      </c>
      <c r="T233" s="29" t="e">
        <f>#REF!+T234</f>
        <v>#REF!</v>
      </c>
      <c r="U233" s="29" t="e">
        <f>#REF!+U234</f>
        <v>#REF!</v>
      </c>
      <c r="V233" s="29" t="e">
        <f>#REF!+V234</f>
        <v>#REF!</v>
      </c>
      <c r="W233" s="29" t="e">
        <f>#REF!+W234</f>
        <v>#REF!</v>
      </c>
      <c r="X233" s="73" t="e">
        <f>#REF!+X234</f>
        <v>#REF!</v>
      </c>
      <c r="Y233" s="59" t="e">
        <f>X233/G227*100</f>
        <v>#REF!</v>
      </c>
    </row>
    <row r="234" spans="1:25" ht="16.5" outlineLevel="3" thickBot="1">
      <c r="A234" s="109" t="s">
        <v>56</v>
      </c>
      <c r="B234" s="18">
        <v>951</v>
      </c>
      <c r="C234" s="39" t="s">
        <v>48</v>
      </c>
      <c r="D234" s="39" t="s">
        <v>280</v>
      </c>
      <c r="E234" s="39" t="s">
        <v>5</v>
      </c>
      <c r="F234" s="39"/>
      <c r="G234" s="163">
        <f>G250+G235+G241</f>
        <v>7202.686530000001</v>
      </c>
      <c r="H234" s="31">
        <f aca="true" t="shared" si="37" ref="H234:X234">H236+H269</f>
        <v>0</v>
      </c>
      <c r="I234" s="31">
        <f t="shared" si="37"/>
        <v>0</v>
      </c>
      <c r="J234" s="31">
        <f t="shared" si="37"/>
        <v>0</v>
      </c>
      <c r="K234" s="31">
        <f t="shared" si="37"/>
        <v>0</v>
      </c>
      <c r="L234" s="31">
        <f t="shared" si="37"/>
        <v>0</v>
      </c>
      <c r="M234" s="31">
        <f t="shared" si="37"/>
        <v>0</v>
      </c>
      <c r="N234" s="31">
        <f t="shared" si="37"/>
        <v>0</v>
      </c>
      <c r="O234" s="31">
        <f t="shared" si="37"/>
        <v>0</v>
      </c>
      <c r="P234" s="31">
        <f t="shared" si="37"/>
        <v>0</v>
      </c>
      <c r="Q234" s="31">
        <f t="shared" si="37"/>
        <v>0</v>
      </c>
      <c r="R234" s="31">
        <f t="shared" si="37"/>
        <v>0</v>
      </c>
      <c r="S234" s="31">
        <f t="shared" si="37"/>
        <v>0</v>
      </c>
      <c r="T234" s="31">
        <f t="shared" si="37"/>
        <v>0</v>
      </c>
      <c r="U234" s="31">
        <f t="shared" si="37"/>
        <v>0</v>
      </c>
      <c r="V234" s="31">
        <f t="shared" si="37"/>
        <v>0</v>
      </c>
      <c r="W234" s="31">
        <f t="shared" si="37"/>
        <v>0</v>
      </c>
      <c r="X234" s="66">
        <f t="shared" si="37"/>
        <v>5468.4002</v>
      </c>
      <c r="Y234" s="59">
        <f>X234/G228*100</f>
        <v>10936.8004</v>
      </c>
    </row>
    <row r="235" spans="1:25" ht="16.5" outlineLevel="3" thickBot="1">
      <c r="A235" s="80" t="s">
        <v>228</v>
      </c>
      <c r="B235" s="19">
        <v>951</v>
      </c>
      <c r="C235" s="9" t="s">
        <v>230</v>
      </c>
      <c r="D235" s="9" t="s">
        <v>280</v>
      </c>
      <c r="E235" s="9" t="s">
        <v>5</v>
      </c>
      <c r="F235" s="9"/>
      <c r="G235" s="144">
        <f>G236</f>
        <v>1900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66"/>
      <c r="Y235" s="59"/>
    </row>
    <row r="236" spans="1:25" ht="35.25" customHeight="1" outlineLevel="3" thickBot="1">
      <c r="A236" s="113" t="s">
        <v>138</v>
      </c>
      <c r="B236" s="19">
        <v>951</v>
      </c>
      <c r="C236" s="9" t="s">
        <v>230</v>
      </c>
      <c r="D236" s="9" t="s">
        <v>281</v>
      </c>
      <c r="E236" s="9" t="s">
        <v>5</v>
      </c>
      <c r="F236" s="9"/>
      <c r="G236" s="144">
        <f>G237</f>
        <v>1900</v>
      </c>
      <c r="H236" s="32">
        <f aca="true" t="shared" si="38" ref="H236:X236">H237</f>
        <v>0</v>
      </c>
      <c r="I236" s="32">
        <f t="shared" si="38"/>
        <v>0</v>
      </c>
      <c r="J236" s="32">
        <f t="shared" si="38"/>
        <v>0</v>
      </c>
      <c r="K236" s="32">
        <f t="shared" si="38"/>
        <v>0</v>
      </c>
      <c r="L236" s="32">
        <f t="shared" si="38"/>
        <v>0</v>
      </c>
      <c r="M236" s="32">
        <f t="shared" si="38"/>
        <v>0</v>
      </c>
      <c r="N236" s="32">
        <f t="shared" si="38"/>
        <v>0</v>
      </c>
      <c r="O236" s="32">
        <f t="shared" si="38"/>
        <v>0</v>
      </c>
      <c r="P236" s="32">
        <f t="shared" si="38"/>
        <v>0</v>
      </c>
      <c r="Q236" s="32">
        <f t="shared" si="38"/>
        <v>0</v>
      </c>
      <c r="R236" s="32">
        <f t="shared" si="38"/>
        <v>0</v>
      </c>
      <c r="S236" s="32">
        <f t="shared" si="38"/>
        <v>0</v>
      </c>
      <c r="T236" s="32">
        <f t="shared" si="38"/>
        <v>0</v>
      </c>
      <c r="U236" s="32">
        <f t="shared" si="38"/>
        <v>0</v>
      </c>
      <c r="V236" s="32">
        <f t="shared" si="38"/>
        <v>0</v>
      </c>
      <c r="W236" s="32">
        <f t="shared" si="38"/>
        <v>0</v>
      </c>
      <c r="X236" s="67">
        <f t="shared" si="38"/>
        <v>468.4002</v>
      </c>
      <c r="Y236" s="59">
        <f>X236/G230*100</f>
        <v>27.552952941176468</v>
      </c>
    </row>
    <row r="237" spans="1:25" ht="32.25" outlineLevel="5" thickBot="1">
      <c r="A237" s="113" t="s">
        <v>139</v>
      </c>
      <c r="B237" s="19">
        <v>951</v>
      </c>
      <c r="C237" s="9" t="s">
        <v>230</v>
      </c>
      <c r="D237" s="9" t="s">
        <v>282</v>
      </c>
      <c r="E237" s="9" t="s">
        <v>5</v>
      </c>
      <c r="F237" s="9"/>
      <c r="G237" s="144">
        <f>G238</f>
        <v>1900</v>
      </c>
      <c r="H237" s="2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44"/>
      <c r="X237" s="65">
        <v>468.4002</v>
      </c>
      <c r="Y237" s="59">
        <f>X237/G231*100</f>
        <v>27.552952941176468</v>
      </c>
    </row>
    <row r="238" spans="1:25" ht="16.5" outlineLevel="5" thickBot="1">
      <c r="A238" s="151" t="s">
        <v>229</v>
      </c>
      <c r="B238" s="91">
        <v>951</v>
      </c>
      <c r="C238" s="92" t="s">
        <v>230</v>
      </c>
      <c r="D238" s="92" t="s">
        <v>324</v>
      </c>
      <c r="E238" s="92" t="s">
        <v>5</v>
      </c>
      <c r="F238" s="92"/>
      <c r="G238" s="146">
        <f>G239</f>
        <v>1900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5" t="s">
        <v>101</v>
      </c>
      <c r="B239" s="21">
        <v>951</v>
      </c>
      <c r="C239" s="6" t="s">
        <v>230</v>
      </c>
      <c r="D239" s="6" t="s">
        <v>324</v>
      </c>
      <c r="E239" s="6" t="s">
        <v>95</v>
      </c>
      <c r="F239" s="6"/>
      <c r="G239" s="150">
        <f>G240</f>
        <v>1900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89" t="s">
        <v>103</v>
      </c>
      <c r="B240" s="93">
        <v>951</v>
      </c>
      <c r="C240" s="94" t="s">
        <v>230</v>
      </c>
      <c r="D240" s="94" t="s">
        <v>324</v>
      </c>
      <c r="E240" s="94" t="s">
        <v>97</v>
      </c>
      <c r="F240" s="94"/>
      <c r="G240" s="145">
        <v>1900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16.5" outlineLevel="5" thickBot="1">
      <c r="A241" s="80" t="s">
        <v>261</v>
      </c>
      <c r="B241" s="19">
        <v>951</v>
      </c>
      <c r="C241" s="9" t="s">
        <v>263</v>
      </c>
      <c r="D241" s="9" t="s">
        <v>280</v>
      </c>
      <c r="E241" s="9" t="s">
        <v>5</v>
      </c>
      <c r="F241" s="94"/>
      <c r="G241" s="144">
        <f>G242</f>
        <v>5252.3365300000005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16.5" outlineLevel="5" thickBot="1">
      <c r="A242" s="13" t="s">
        <v>163</v>
      </c>
      <c r="B242" s="19">
        <v>951</v>
      </c>
      <c r="C242" s="9" t="s">
        <v>263</v>
      </c>
      <c r="D242" s="9" t="s">
        <v>280</v>
      </c>
      <c r="E242" s="9" t="s">
        <v>5</v>
      </c>
      <c r="F242" s="94"/>
      <c r="G242" s="144">
        <f>G243</f>
        <v>5252.3365300000005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95" t="s">
        <v>244</v>
      </c>
      <c r="B243" s="91">
        <v>951</v>
      </c>
      <c r="C243" s="92" t="s">
        <v>263</v>
      </c>
      <c r="D243" s="92" t="s">
        <v>325</v>
      </c>
      <c r="E243" s="92" t="s">
        <v>5</v>
      </c>
      <c r="F243" s="92"/>
      <c r="G243" s="146">
        <f>G247+G244</f>
        <v>5252.3365300000005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48" outlineLevel="5" thickBot="1">
      <c r="A244" s="5" t="s">
        <v>226</v>
      </c>
      <c r="B244" s="21">
        <v>951</v>
      </c>
      <c r="C244" s="6" t="s">
        <v>263</v>
      </c>
      <c r="D244" s="6" t="s">
        <v>326</v>
      </c>
      <c r="E244" s="6" t="s">
        <v>5</v>
      </c>
      <c r="F244" s="6"/>
      <c r="G244" s="150">
        <f>G245</f>
        <v>3852.33653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89" t="s">
        <v>101</v>
      </c>
      <c r="B245" s="93">
        <v>951</v>
      </c>
      <c r="C245" s="94" t="s">
        <v>263</v>
      </c>
      <c r="D245" s="94" t="s">
        <v>326</v>
      </c>
      <c r="E245" s="94" t="s">
        <v>95</v>
      </c>
      <c r="F245" s="94"/>
      <c r="G245" s="145">
        <f>G246</f>
        <v>3852.33653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9" t="s">
        <v>103</v>
      </c>
      <c r="B246" s="93">
        <v>951</v>
      </c>
      <c r="C246" s="94" t="s">
        <v>263</v>
      </c>
      <c r="D246" s="94" t="s">
        <v>326</v>
      </c>
      <c r="E246" s="94" t="s">
        <v>97</v>
      </c>
      <c r="F246" s="94"/>
      <c r="G246" s="145">
        <v>3852.33653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48" outlineLevel="5" thickBot="1">
      <c r="A247" s="5" t="s">
        <v>262</v>
      </c>
      <c r="B247" s="21">
        <v>951</v>
      </c>
      <c r="C247" s="6" t="s">
        <v>263</v>
      </c>
      <c r="D247" s="6" t="s">
        <v>327</v>
      </c>
      <c r="E247" s="6" t="s">
        <v>5</v>
      </c>
      <c r="F247" s="6"/>
      <c r="G247" s="150">
        <f>G248</f>
        <v>1400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89" t="s">
        <v>101</v>
      </c>
      <c r="B248" s="93">
        <v>951</v>
      </c>
      <c r="C248" s="94" t="s">
        <v>263</v>
      </c>
      <c r="D248" s="94" t="s">
        <v>327</v>
      </c>
      <c r="E248" s="94" t="s">
        <v>95</v>
      </c>
      <c r="F248" s="94"/>
      <c r="G248" s="145">
        <f>G249</f>
        <v>1400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9" t="s">
        <v>103</v>
      </c>
      <c r="B249" s="93">
        <v>951</v>
      </c>
      <c r="C249" s="94" t="s">
        <v>263</v>
      </c>
      <c r="D249" s="94" t="s">
        <v>327</v>
      </c>
      <c r="E249" s="94" t="s">
        <v>97</v>
      </c>
      <c r="F249" s="94"/>
      <c r="G249" s="145">
        <v>1400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8" t="s">
        <v>33</v>
      </c>
      <c r="B250" s="19">
        <v>951</v>
      </c>
      <c r="C250" s="9" t="s">
        <v>12</v>
      </c>
      <c r="D250" s="9" t="s">
        <v>280</v>
      </c>
      <c r="E250" s="9" t="s">
        <v>5</v>
      </c>
      <c r="F250" s="9"/>
      <c r="G250" s="144">
        <f>G262+G251</f>
        <v>50.35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113" t="s">
        <v>138</v>
      </c>
      <c r="B251" s="19">
        <v>951</v>
      </c>
      <c r="C251" s="9" t="s">
        <v>12</v>
      </c>
      <c r="D251" s="9" t="s">
        <v>281</v>
      </c>
      <c r="E251" s="9" t="s">
        <v>5</v>
      </c>
      <c r="F251" s="9"/>
      <c r="G251" s="10">
        <f>G252</f>
        <v>50.35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113" t="s">
        <v>139</v>
      </c>
      <c r="B252" s="19">
        <v>951</v>
      </c>
      <c r="C252" s="9" t="s">
        <v>12</v>
      </c>
      <c r="D252" s="9" t="s">
        <v>282</v>
      </c>
      <c r="E252" s="9" t="s">
        <v>5</v>
      </c>
      <c r="F252" s="9"/>
      <c r="G252" s="10">
        <f>G253+G259</f>
        <v>50.35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48" outlineLevel="5" thickBot="1">
      <c r="A253" s="115" t="s">
        <v>204</v>
      </c>
      <c r="B253" s="91">
        <v>951</v>
      </c>
      <c r="C253" s="92" t="s">
        <v>12</v>
      </c>
      <c r="D253" s="92" t="s">
        <v>328</v>
      </c>
      <c r="E253" s="92" t="s">
        <v>5</v>
      </c>
      <c r="F253" s="92"/>
      <c r="G253" s="16">
        <f>G254+G257</f>
        <v>0.35000000000000003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5" t="s">
        <v>94</v>
      </c>
      <c r="B254" s="21">
        <v>951</v>
      </c>
      <c r="C254" s="6" t="s">
        <v>12</v>
      </c>
      <c r="D254" s="6" t="s">
        <v>328</v>
      </c>
      <c r="E254" s="6" t="s">
        <v>91</v>
      </c>
      <c r="F254" s="6"/>
      <c r="G254" s="7">
        <f>G255+G256</f>
        <v>0.30000000000000004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89" t="s">
        <v>277</v>
      </c>
      <c r="B255" s="93">
        <v>951</v>
      </c>
      <c r="C255" s="94" t="s">
        <v>12</v>
      </c>
      <c r="D255" s="94" t="s">
        <v>328</v>
      </c>
      <c r="E255" s="94" t="s">
        <v>92</v>
      </c>
      <c r="F255" s="94"/>
      <c r="G255" s="99">
        <v>0.23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48" outlineLevel="5" thickBot="1">
      <c r="A256" s="89" t="s">
        <v>272</v>
      </c>
      <c r="B256" s="93">
        <v>951</v>
      </c>
      <c r="C256" s="94" t="s">
        <v>12</v>
      </c>
      <c r="D256" s="94" t="s">
        <v>328</v>
      </c>
      <c r="E256" s="94" t="s">
        <v>273</v>
      </c>
      <c r="F256" s="94"/>
      <c r="G256" s="99">
        <v>0.07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5" t="s">
        <v>101</v>
      </c>
      <c r="B257" s="21">
        <v>951</v>
      </c>
      <c r="C257" s="6" t="s">
        <v>12</v>
      </c>
      <c r="D257" s="6" t="s">
        <v>328</v>
      </c>
      <c r="E257" s="6" t="s">
        <v>95</v>
      </c>
      <c r="F257" s="6"/>
      <c r="G257" s="7">
        <f>G258</f>
        <v>0.05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9" t="s">
        <v>103</v>
      </c>
      <c r="B258" s="93">
        <v>951</v>
      </c>
      <c r="C258" s="94" t="s">
        <v>12</v>
      </c>
      <c r="D258" s="94" t="s">
        <v>328</v>
      </c>
      <c r="E258" s="94" t="s">
        <v>97</v>
      </c>
      <c r="F258" s="94"/>
      <c r="G258" s="99">
        <v>0.05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95" t="s">
        <v>231</v>
      </c>
      <c r="B259" s="91">
        <v>951</v>
      </c>
      <c r="C259" s="92" t="s">
        <v>12</v>
      </c>
      <c r="D259" s="92" t="s">
        <v>329</v>
      </c>
      <c r="E259" s="92" t="s">
        <v>5</v>
      </c>
      <c r="F259" s="92"/>
      <c r="G259" s="16">
        <f>G260</f>
        <v>50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5" t="s">
        <v>101</v>
      </c>
      <c r="B260" s="21">
        <v>951</v>
      </c>
      <c r="C260" s="6" t="s">
        <v>12</v>
      </c>
      <c r="D260" s="6" t="s">
        <v>329</v>
      </c>
      <c r="E260" s="6" t="s">
        <v>95</v>
      </c>
      <c r="F260" s="6"/>
      <c r="G260" s="7">
        <f>G261</f>
        <v>50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9" t="s">
        <v>103</v>
      </c>
      <c r="B261" s="93">
        <v>951</v>
      </c>
      <c r="C261" s="94" t="s">
        <v>12</v>
      </c>
      <c r="D261" s="94" t="s">
        <v>329</v>
      </c>
      <c r="E261" s="94" t="s">
        <v>97</v>
      </c>
      <c r="F261" s="94"/>
      <c r="G261" s="99">
        <v>50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16.5" outlineLevel="5" thickBot="1">
      <c r="A262" s="13" t="s">
        <v>163</v>
      </c>
      <c r="B262" s="19">
        <v>951</v>
      </c>
      <c r="C262" s="11" t="s">
        <v>12</v>
      </c>
      <c r="D262" s="11" t="s">
        <v>280</v>
      </c>
      <c r="E262" s="11" t="s">
        <v>5</v>
      </c>
      <c r="F262" s="11"/>
      <c r="G262" s="147">
        <f>G263</f>
        <v>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32.25" outlineLevel="5" thickBot="1">
      <c r="A263" s="8" t="s">
        <v>244</v>
      </c>
      <c r="B263" s="19">
        <v>951</v>
      </c>
      <c r="C263" s="9" t="s">
        <v>12</v>
      </c>
      <c r="D263" s="9" t="s">
        <v>325</v>
      </c>
      <c r="E263" s="9" t="s">
        <v>5</v>
      </c>
      <c r="F263" s="9"/>
      <c r="G263" s="144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48" outlineLevel="5" thickBot="1">
      <c r="A264" s="95" t="s">
        <v>226</v>
      </c>
      <c r="B264" s="91">
        <v>951</v>
      </c>
      <c r="C264" s="92" t="s">
        <v>12</v>
      </c>
      <c r="D264" s="92" t="s">
        <v>330</v>
      </c>
      <c r="E264" s="92" t="s">
        <v>5</v>
      </c>
      <c r="F264" s="92"/>
      <c r="G264" s="146">
        <f>G265</f>
        <v>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5" thickBot="1">
      <c r="A265" s="5" t="s">
        <v>101</v>
      </c>
      <c r="B265" s="21">
        <v>951</v>
      </c>
      <c r="C265" s="6" t="s">
        <v>12</v>
      </c>
      <c r="D265" s="6" t="s">
        <v>330</v>
      </c>
      <c r="E265" s="6" t="s">
        <v>95</v>
      </c>
      <c r="F265" s="6"/>
      <c r="G265" s="150">
        <f>G266</f>
        <v>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89" t="s">
        <v>103</v>
      </c>
      <c r="B266" s="93">
        <v>951</v>
      </c>
      <c r="C266" s="94" t="s">
        <v>12</v>
      </c>
      <c r="D266" s="94" t="s">
        <v>330</v>
      </c>
      <c r="E266" s="94" t="s">
        <v>97</v>
      </c>
      <c r="F266" s="94"/>
      <c r="G266" s="145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19.5" outlineLevel="5" thickBot="1">
      <c r="A267" s="109" t="s">
        <v>47</v>
      </c>
      <c r="B267" s="18">
        <v>951</v>
      </c>
      <c r="C267" s="14" t="s">
        <v>46</v>
      </c>
      <c r="D267" s="14" t="s">
        <v>280</v>
      </c>
      <c r="E267" s="14" t="s">
        <v>5</v>
      </c>
      <c r="F267" s="14"/>
      <c r="G267" s="143">
        <f>G268+G274+G279</f>
        <v>11719.103000000001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16.5" outlineLevel="5" thickBot="1">
      <c r="A268" s="125" t="s">
        <v>39</v>
      </c>
      <c r="B268" s="18">
        <v>951</v>
      </c>
      <c r="C268" s="39" t="s">
        <v>19</v>
      </c>
      <c r="D268" s="39" t="s">
        <v>280</v>
      </c>
      <c r="E268" s="39" t="s">
        <v>5</v>
      </c>
      <c r="F268" s="39"/>
      <c r="G268" s="163">
        <f>G269</f>
        <v>10233.253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4" thickBot="1">
      <c r="A269" s="80" t="s">
        <v>214</v>
      </c>
      <c r="B269" s="19">
        <v>951</v>
      </c>
      <c r="C269" s="9" t="s">
        <v>19</v>
      </c>
      <c r="D269" s="9" t="s">
        <v>331</v>
      </c>
      <c r="E269" s="9" t="s">
        <v>5</v>
      </c>
      <c r="F269" s="9"/>
      <c r="G269" s="144">
        <f>G270</f>
        <v>10233.253</v>
      </c>
      <c r="H269" s="32">
        <f aca="true" t="shared" si="39" ref="H269:X269">H270+H272</f>
        <v>0</v>
      </c>
      <c r="I269" s="32">
        <f t="shared" si="39"/>
        <v>0</v>
      </c>
      <c r="J269" s="32">
        <f t="shared" si="39"/>
        <v>0</v>
      </c>
      <c r="K269" s="32">
        <f t="shared" si="39"/>
        <v>0</v>
      </c>
      <c r="L269" s="32">
        <f t="shared" si="39"/>
        <v>0</v>
      </c>
      <c r="M269" s="32">
        <f t="shared" si="39"/>
        <v>0</v>
      </c>
      <c r="N269" s="32">
        <f t="shared" si="39"/>
        <v>0</v>
      </c>
      <c r="O269" s="32">
        <f t="shared" si="39"/>
        <v>0</v>
      </c>
      <c r="P269" s="32">
        <f t="shared" si="39"/>
        <v>0</v>
      </c>
      <c r="Q269" s="32">
        <f t="shared" si="39"/>
        <v>0</v>
      </c>
      <c r="R269" s="32">
        <f t="shared" si="39"/>
        <v>0</v>
      </c>
      <c r="S269" s="32">
        <f t="shared" si="39"/>
        <v>0</v>
      </c>
      <c r="T269" s="32">
        <f t="shared" si="39"/>
        <v>0</v>
      </c>
      <c r="U269" s="32">
        <f t="shared" si="39"/>
        <v>0</v>
      </c>
      <c r="V269" s="32">
        <f t="shared" si="39"/>
        <v>0</v>
      </c>
      <c r="W269" s="32">
        <f t="shared" si="39"/>
        <v>0</v>
      </c>
      <c r="X269" s="32">
        <f t="shared" si="39"/>
        <v>5000</v>
      </c>
      <c r="Y269" s="59" t="e">
        <f>X269/G263*100</f>
        <v>#DIV/0!</v>
      </c>
    </row>
    <row r="270" spans="1:25" ht="54.75" customHeight="1" outlineLevel="5" thickBot="1">
      <c r="A270" s="126" t="s">
        <v>164</v>
      </c>
      <c r="B270" s="133">
        <v>951</v>
      </c>
      <c r="C270" s="92" t="s">
        <v>19</v>
      </c>
      <c r="D270" s="92" t="s">
        <v>332</v>
      </c>
      <c r="E270" s="92" t="s">
        <v>5</v>
      </c>
      <c r="F270" s="96"/>
      <c r="G270" s="146">
        <f>G271</f>
        <v>10233.253</v>
      </c>
      <c r="H270" s="2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44"/>
      <c r="X270" s="65">
        <v>0</v>
      </c>
      <c r="Y270" s="59" t="e">
        <f>X270/G264*100</f>
        <v>#DIV/0!</v>
      </c>
    </row>
    <row r="271" spans="1:25" ht="36" customHeight="1" outlineLevel="5" thickBot="1">
      <c r="A271" s="5" t="s">
        <v>123</v>
      </c>
      <c r="B271" s="21">
        <v>951</v>
      </c>
      <c r="C271" s="6" t="s">
        <v>19</v>
      </c>
      <c r="D271" s="6" t="s">
        <v>332</v>
      </c>
      <c r="E271" s="6" t="s">
        <v>5</v>
      </c>
      <c r="F271" s="78"/>
      <c r="G271" s="150">
        <f>G272+G273</f>
        <v>10233.253</v>
      </c>
      <c r="H271" s="26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44"/>
      <c r="X271" s="65"/>
      <c r="Y271" s="59"/>
    </row>
    <row r="272" spans="1:25" ht="48" outlineLevel="5" thickBot="1">
      <c r="A272" s="97" t="s">
        <v>215</v>
      </c>
      <c r="B272" s="135">
        <v>951</v>
      </c>
      <c r="C272" s="94" t="s">
        <v>19</v>
      </c>
      <c r="D272" s="94" t="s">
        <v>332</v>
      </c>
      <c r="E272" s="94" t="s">
        <v>89</v>
      </c>
      <c r="F272" s="98"/>
      <c r="G272" s="145">
        <v>10000</v>
      </c>
      <c r="H272" s="26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44"/>
      <c r="X272" s="65">
        <v>5000</v>
      </c>
      <c r="Y272" s="59" t="e">
        <f>X272/G266*100</f>
        <v>#DIV/0!</v>
      </c>
    </row>
    <row r="273" spans="1:25" ht="19.5" outlineLevel="5" thickBot="1">
      <c r="A273" s="97" t="s">
        <v>87</v>
      </c>
      <c r="B273" s="135">
        <v>951</v>
      </c>
      <c r="C273" s="94" t="s">
        <v>19</v>
      </c>
      <c r="D273" s="94" t="s">
        <v>393</v>
      </c>
      <c r="E273" s="94" t="s">
        <v>88</v>
      </c>
      <c r="F273" s="98"/>
      <c r="G273" s="145">
        <v>233.253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32.25" outlineLevel="5" thickBot="1">
      <c r="A274" s="125" t="s">
        <v>58</v>
      </c>
      <c r="B274" s="18">
        <v>951</v>
      </c>
      <c r="C274" s="39" t="s">
        <v>57</v>
      </c>
      <c r="D274" s="39" t="s">
        <v>280</v>
      </c>
      <c r="E274" s="39" t="s">
        <v>5</v>
      </c>
      <c r="F274" s="39"/>
      <c r="G274" s="120">
        <f>G275</f>
        <v>30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19.5" outlineLevel="6" thickBot="1">
      <c r="A275" s="8" t="s">
        <v>245</v>
      </c>
      <c r="B275" s="19">
        <v>951</v>
      </c>
      <c r="C275" s="9" t="s">
        <v>57</v>
      </c>
      <c r="D275" s="9" t="s">
        <v>333</v>
      </c>
      <c r="E275" s="9" t="s">
        <v>5</v>
      </c>
      <c r="F275" s="9"/>
      <c r="G275" s="10">
        <f>G276</f>
        <v>30</v>
      </c>
      <c r="H275" s="29">
        <f aca="true" t="shared" si="40" ref="H275:X275">H283+H288</f>
        <v>0</v>
      </c>
      <c r="I275" s="29">
        <f t="shared" si="40"/>
        <v>0</v>
      </c>
      <c r="J275" s="29">
        <f t="shared" si="40"/>
        <v>0</v>
      </c>
      <c r="K275" s="29">
        <f t="shared" si="40"/>
        <v>0</v>
      </c>
      <c r="L275" s="29">
        <f t="shared" si="40"/>
        <v>0</v>
      </c>
      <c r="M275" s="29">
        <f t="shared" si="40"/>
        <v>0</v>
      </c>
      <c r="N275" s="29">
        <f t="shared" si="40"/>
        <v>0</v>
      </c>
      <c r="O275" s="29">
        <f t="shared" si="40"/>
        <v>0</v>
      </c>
      <c r="P275" s="29">
        <f t="shared" si="40"/>
        <v>0</v>
      </c>
      <c r="Q275" s="29">
        <f t="shared" si="40"/>
        <v>0</v>
      </c>
      <c r="R275" s="29">
        <f t="shared" si="40"/>
        <v>0</v>
      </c>
      <c r="S275" s="29">
        <f t="shared" si="40"/>
        <v>0</v>
      </c>
      <c r="T275" s="29">
        <f t="shared" si="40"/>
        <v>0</v>
      </c>
      <c r="U275" s="29">
        <f t="shared" si="40"/>
        <v>0</v>
      </c>
      <c r="V275" s="29">
        <f t="shared" si="40"/>
        <v>0</v>
      </c>
      <c r="W275" s="29">
        <f t="shared" si="40"/>
        <v>0</v>
      </c>
      <c r="X275" s="73">
        <f t="shared" si="40"/>
        <v>1409.01825</v>
      </c>
      <c r="Y275" s="59">
        <f>X275/G269*100</f>
        <v>13.769016069474683</v>
      </c>
    </row>
    <row r="276" spans="1:25" ht="48" outlineLevel="6" thickBot="1">
      <c r="A276" s="115" t="s">
        <v>165</v>
      </c>
      <c r="B276" s="91">
        <v>951</v>
      </c>
      <c r="C276" s="92" t="s">
        <v>57</v>
      </c>
      <c r="D276" s="92" t="s">
        <v>334</v>
      </c>
      <c r="E276" s="92" t="s">
        <v>5</v>
      </c>
      <c r="F276" s="92"/>
      <c r="G276" s="16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</row>
    <row r="277" spans="1:25" ht="32.25" outlineLevel="6" thickBot="1">
      <c r="A277" s="5" t="s">
        <v>101</v>
      </c>
      <c r="B277" s="21">
        <v>951</v>
      </c>
      <c r="C277" s="6" t="s">
        <v>57</v>
      </c>
      <c r="D277" s="6" t="s">
        <v>334</v>
      </c>
      <c r="E277" s="6" t="s">
        <v>95</v>
      </c>
      <c r="F277" s="6"/>
      <c r="G277" s="7">
        <f>G278</f>
        <v>30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</row>
    <row r="278" spans="1:25" ht="32.25" outlineLevel="6" thickBot="1">
      <c r="A278" s="89" t="s">
        <v>103</v>
      </c>
      <c r="B278" s="93">
        <v>951</v>
      </c>
      <c r="C278" s="94" t="s">
        <v>57</v>
      </c>
      <c r="D278" s="94" t="s">
        <v>334</v>
      </c>
      <c r="E278" s="94" t="s">
        <v>97</v>
      </c>
      <c r="F278" s="94"/>
      <c r="G278" s="99">
        <v>30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</row>
    <row r="279" spans="1:25" ht="19.5" outlineLevel="6" thickBot="1">
      <c r="A279" s="125" t="s">
        <v>34</v>
      </c>
      <c r="B279" s="18">
        <v>951</v>
      </c>
      <c r="C279" s="39" t="s">
        <v>13</v>
      </c>
      <c r="D279" s="39" t="s">
        <v>280</v>
      </c>
      <c r="E279" s="39" t="s">
        <v>5</v>
      </c>
      <c r="F279" s="39"/>
      <c r="G279" s="163">
        <f>G280</f>
        <v>1455.85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3"/>
      <c r="Y279" s="59"/>
    </row>
    <row r="280" spans="1:25" ht="32.25" outlineLevel="6" thickBot="1">
      <c r="A280" s="113" t="s">
        <v>138</v>
      </c>
      <c r="B280" s="19">
        <v>951</v>
      </c>
      <c r="C280" s="9" t="s">
        <v>13</v>
      </c>
      <c r="D280" s="9" t="s">
        <v>281</v>
      </c>
      <c r="E280" s="9" t="s">
        <v>5</v>
      </c>
      <c r="F280" s="9"/>
      <c r="G280" s="144">
        <f>G281</f>
        <v>1455.85</v>
      </c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3"/>
      <c r="Y280" s="59"/>
    </row>
    <row r="281" spans="1:25" ht="32.25" outlineLevel="6" thickBot="1">
      <c r="A281" s="113" t="s">
        <v>139</v>
      </c>
      <c r="B281" s="19">
        <v>951</v>
      </c>
      <c r="C281" s="11" t="s">
        <v>13</v>
      </c>
      <c r="D281" s="11" t="s">
        <v>282</v>
      </c>
      <c r="E281" s="11" t="s">
        <v>5</v>
      </c>
      <c r="F281" s="11"/>
      <c r="G281" s="147">
        <f>G282</f>
        <v>1455.85</v>
      </c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3"/>
      <c r="Y281" s="59"/>
    </row>
    <row r="282" spans="1:25" ht="48" outlineLevel="6" thickBot="1">
      <c r="A282" s="114" t="s">
        <v>212</v>
      </c>
      <c r="B282" s="131">
        <v>951</v>
      </c>
      <c r="C282" s="92" t="s">
        <v>13</v>
      </c>
      <c r="D282" s="92" t="s">
        <v>284</v>
      </c>
      <c r="E282" s="92" t="s">
        <v>5</v>
      </c>
      <c r="F282" s="92"/>
      <c r="G282" s="146">
        <f>G283+G287</f>
        <v>1455.85</v>
      </c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3"/>
      <c r="Y282" s="59"/>
    </row>
    <row r="283" spans="1:25" ht="32.25" outlineLevel="6" thickBot="1">
      <c r="A283" s="5" t="s">
        <v>94</v>
      </c>
      <c r="B283" s="21">
        <v>951</v>
      </c>
      <c r="C283" s="6" t="s">
        <v>13</v>
      </c>
      <c r="D283" s="6" t="s">
        <v>284</v>
      </c>
      <c r="E283" s="6" t="s">
        <v>91</v>
      </c>
      <c r="F283" s="6"/>
      <c r="G283" s="150">
        <f>G284+G285+G286</f>
        <v>1455.85</v>
      </c>
      <c r="H283" s="10">
        <f aca="true" t="shared" si="41" ref="H283:X284">H284</f>
        <v>0</v>
      </c>
      <c r="I283" s="10">
        <f t="shared" si="41"/>
        <v>0</v>
      </c>
      <c r="J283" s="10">
        <f t="shared" si="41"/>
        <v>0</v>
      </c>
      <c r="K283" s="10">
        <f t="shared" si="41"/>
        <v>0</v>
      </c>
      <c r="L283" s="10">
        <f t="shared" si="41"/>
        <v>0</v>
      </c>
      <c r="M283" s="10">
        <f t="shared" si="41"/>
        <v>0</v>
      </c>
      <c r="N283" s="10">
        <f t="shared" si="41"/>
        <v>0</v>
      </c>
      <c r="O283" s="10">
        <f t="shared" si="41"/>
        <v>0</v>
      </c>
      <c r="P283" s="10">
        <f t="shared" si="41"/>
        <v>0</v>
      </c>
      <c r="Q283" s="10">
        <f t="shared" si="41"/>
        <v>0</v>
      </c>
      <c r="R283" s="10">
        <f t="shared" si="41"/>
        <v>0</v>
      </c>
      <c r="S283" s="10">
        <f t="shared" si="41"/>
        <v>0</v>
      </c>
      <c r="T283" s="10">
        <f t="shared" si="41"/>
        <v>0</v>
      </c>
      <c r="U283" s="10">
        <f t="shared" si="41"/>
        <v>0</v>
      </c>
      <c r="V283" s="10">
        <f t="shared" si="41"/>
        <v>0</v>
      </c>
      <c r="W283" s="10">
        <f t="shared" si="41"/>
        <v>0</v>
      </c>
      <c r="X283" s="66">
        <f t="shared" si="41"/>
        <v>0</v>
      </c>
      <c r="Y283" s="59">
        <f>X283/G277*100</f>
        <v>0</v>
      </c>
    </row>
    <row r="284" spans="1:25" ht="32.25" outlineLevel="6" thickBot="1">
      <c r="A284" s="89" t="s">
        <v>277</v>
      </c>
      <c r="B284" s="93">
        <v>951</v>
      </c>
      <c r="C284" s="94" t="s">
        <v>13</v>
      </c>
      <c r="D284" s="94" t="s">
        <v>284</v>
      </c>
      <c r="E284" s="94" t="s">
        <v>92</v>
      </c>
      <c r="F284" s="94"/>
      <c r="G284" s="145">
        <v>1116.26</v>
      </c>
      <c r="H284" s="12">
        <f t="shared" si="41"/>
        <v>0</v>
      </c>
      <c r="I284" s="12">
        <f t="shared" si="41"/>
        <v>0</v>
      </c>
      <c r="J284" s="12">
        <f t="shared" si="41"/>
        <v>0</v>
      </c>
      <c r="K284" s="12">
        <f t="shared" si="41"/>
        <v>0</v>
      </c>
      <c r="L284" s="12">
        <f t="shared" si="41"/>
        <v>0</v>
      </c>
      <c r="M284" s="12">
        <f t="shared" si="41"/>
        <v>0</v>
      </c>
      <c r="N284" s="12">
        <f t="shared" si="41"/>
        <v>0</v>
      </c>
      <c r="O284" s="12">
        <f t="shared" si="41"/>
        <v>0</v>
      </c>
      <c r="P284" s="12">
        <f t="shared" si="41"/>
        <v>0</v>
      </c>
      <c r="Q284" s="12">
        <f t="shared" si="41"/>
        <v>0</v>
      </c>
      <c r="R284" s="12">
        <f t="shared" si="41"/>
        <v>0</v>
      </c>
      <c r="S284" s="12">
        <f t="shared" si="41"/>
        <v>0</v>
      </c>
      <c r="T284" s="12">
        <f t="shared" si="41"/>
        <v>0</v>
      </c>
      <c r="U284" s="12">
        <f t="shared" si="41"/>
        <v>0</v>
      </c>
      <c r="V284" s="12">
        <f t="shared" si="41"/>
        <v>0</v>
      </c>
      <c r="W284" s="12">
        <f t="shared" si="41"/>
        <v>0</v>
      </c>
      <c r="X284" s="67">
        <f t="shared" si="41"/>
        <v>0</v>
      </c>
      <c r="Y284" s="59">
        <f>X284/G278*100</f>
        <v>0</v>
      </c>
    </row>
    <row r="285" spans="1:25" ht="48" outlineLevel="6" thickBot="1">
      <c r="A285" s="89" t="s">
        <v>279</v>
      </c>
      <c r="B285" s="93">
        <v>951</v>
      </c>
      <c r="C285" s="94" t="s">
        <v>13</v>
      </c>
      <c r="D285" s="94" t="s">
        <v>284</v>
      </c>
      <c r="E285" s="94" t="s">
        <v>93</v>
      </c>
      <c r="F285" s="94"/>
      <c r="G285" s="145">
        <v>0</v>
      </c>
      <c r="H285" s="2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42"/>
      <c r="X285" s="65">
        <v>0</v>
      </c>
      <c r="Y285" s="59">
        <f>X285/G279*100</f>
        <v>0</v>
      </c>
    </row>
    <row r="286" spans="1:25" ht="48" outlineLevel="6" thickBot="1">
      <c r="A286" s="89" t="s">
        <v>272</v>
      </c>
      <c r="B286" s="93">
        <v>951</v>
      </c>
      <c r="C286" s="94" t="s">
        <v>13</v>
      </c>
      <c r="D286" s="94" t="s">
        <v>284</v>
      </c>
      <c r="E286" s="94" t="s">
        <v>273</v>
      </c>
      <c r="F286" s="94"/>
      <c r="G286" s="145">
        <v>339.59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32.25" outlineLevel="6" thickBot="1">
      <c r="A287" s="5" t="s">
        <v>101</v>
      </c>
      <c r="B287" s="21">
        <v>951</v>
      </c>
      <c r="C287" s="6" t="s">
        <v>13</v>
      </c>
      <c r="D287" s="6" t="s">
        <v>284</v>
      </c>
      <c r="E287" s="6" t="s">
        <v>95</v>
      </c>
      <c r="F287" s="6"/>
      <c r="G287" s="150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32.25" outlineLevel="6" thickBot="1">
      <c r="A288" s="89" t="s">
        <v>103</v>
      </c>
      <c r="B288" s="93">
        <v>951</v>
      </c>
      <c r="C288" s="94" t="s">
        <v>13</v>
      </c>
      <c r="D288" s="94" t="s">
        <v>284</v>
      </c>
      <c r="E288" s="94" t="s">
        <v>97</v>
      </c>
      <c r="F288" s="94"/>
      <c r="G288" s="145">
        <v>0</v>
      </c>
      <c r="H288" s="31">
        <f aca="true" t="shared" si="42" ref="H288:X290">H289</f>
        <v>0</v>
      </c>
      <c r="I288" s="31">
        <f t="shared" si="42"/>
        <v>0</v>
      </c>
      <c r="J288" s="31">
        <f t="shared" si="42"/>
        <v>0</v>
      </c>
      <c r="K288" s="31">
        <f t="shared" si="42"/>
        <v>0</v>
      </c>
      <c r="L288" s="31">
        <f t="shared" si="42"/>
        <v>0</v>
      </c>
      <c r="M288" s="31">
        <f t="shared" si="42"/>
        <v>0</v>
      </c>
      <c r="N288" s="31">
        <f t="shared" si="42"/>
        <v>0</v>
      </c>
      <c r="O288" s="31">
        <f t="shared" si="42"/>
        <v>0</v>
      </c>
      <c r="P288" s="31">
        <f t="shared" si="42"/>
        <v>0</v>
      </c>
      <c r="Q288" s="31">
        <f t="shared" si="42"/>
        <v>0</v>
      </c>
      <c r="R288" s="31">
        <f t="shared" si="42"/>
        <v>0</v>
      </c>
      <c r="S288" s="31">
        <f t="shared" si="42"/>
        <v>0</v>
      </c>
      <c r="T288" s="31">
        <f t="shared" si="42"/>
        <v>0</v>
      </c>
      <c r="U288" s="31">
        <f t="shared" si="42"/>
        <v>0</v>
      </c>
      <c r="V288" s="31">
        <f t="shared" si="42"/>
        <v>0</v>
      </c>
      <c r="W288" s="31">
        <f t="shared" si="42"/>
        <v>0</v>
      </c>
      <c r="X288" s="66">
        <f t="shared" si="42"/>
        <v>1409.01825</v>
      </c>
      <c r="Y288" s="59">
        <f>X288/G282*100</f>
        <v>96.78320225297938</v>
      </c>
    </row>
    <row r="289" spans="1:25" ht="19.5" outlineLevel="6" thickBot="1">
      <c r="A289" s="109" t="s">
        <v>64</v>
      </c>
      <c r="B289" s="18">
        <v>951</v>
      </c>
      <c r="C289" s="14" t="s">
        <v>45</v>
      </c>
      <c r="D289" s="14" t="s">
        <v>280</v>
      </c>
      <c r="E289" s="14" t="s">
        <v>5</v>
      </c>
      <c r="F289" s="14"/>
      <c r="G289" s="15">
        <f>G290</f>
        <v>20076.24342</v>
      </c>
      <c r="H289" s="32">
        <f t="shared" si="42"/>
        <v>0</v>
      </c>
      <c r="I289" s="32">
        <f t="shared" si="42"/>
        <v>0</v>
      </c>
      <c r="J289" s="32">
        <f t="shared" si="42"/>
        <v>0</v>
      </c>
      <c r="K289" s="32">
        <f t="shared" si="42"/>
        <v>0</v>
      </c>
      <c r="L289" s="32">
        <f t="shared" si="42"/>
        <v>0</v>
      </c>
      <c r="M289" s="32">
        <f t="shared" si="42"/>
        <v>0</v>
      </c>
      <c r="N289" s="32">
        <f t="shared" si="42"/>
        <v>0</v>
      </c>
      <c r="O289" s="32">
        <f t="shared" si="42"/>
        <v>0</v>
      </c>
      <c r="P289" s="32">
        <f t="shared" si="42"/>
        <v>0</v>
      </c>
      <c r="Q289" s="32">
        <f t="shared" si="42"/>
        <v>0</v>
      </c>
      <c r="R289" s="32">
        <f t="shared" si="42"/>
        <v>0</v>
      </c>
      <c r="S289" s="32">
        <f t="shared" si="42"/>
        <v>0</v>
      </c>
      <c r="T289" s="32">
        <f t="shared" si="42"/>
        <v>0</v>
      </c>
      <c r="U289" s="32">
        <f t="shared" si="42"/>
        <v>0</v>
      </c>
      <c r="V289" s="32">
        <f t="shared" si="42"/>
        <v>0</v>
      </c>
      <c r="W289" s="32">
        <f t="shared" si="42"/>
        <v>0</v>
      </c>
      <c r="X289" s="67">
        <f t="shared" si="42"/>
        <v>1409.01825</v>
      </c>
      <c r="Y289" s="59">
        <f>X289/G283*100</f>
        <v>96.78320225297938</v>
      </c>
    </row>
    <row r="290" spans="1:25" ht="16.5" outlineLevel="6" thickBot="1">
      <c r="A290" s="8" t="s">
        <v>35</v>
      </c>
      <c r="B290" s="19">
        <v>951</v>
      </c>
      <c r="C290" s="9" t="s">
        <v>14</v>
      </c>
      <c r="D290" s="9" t="s">
        <v>280</v>
      </c>
      <c r="E290" s="9" t="s">
        <v>5</v>
      </c>
      <c r="F290" s="9"/>
      <c r="G290" s="10">
        <f>G291+G307+G311+G315</f>
        <v>20076.24342</v>
      </c>
      <c r="H290" s="34">
        <f t="shared" si="42"/>
        <v>0</v>
      </c>
      <c r="I290" s="34">
        <f t="shared" si="42"/>
        <v>0</v>
      </c>
      <c r="J290" s="34">
        <f t="shared" si="42"/>
        <v>0</v>
      </c>
      <c r="K290" s="34">
        <f t="shared" si="42"/>
        <v>0</v>
      </c>
      <c r="L290" s="34">
        <f t="shared" si="42"/>
        <v>0</v>
      </c>
      <c r="M290" s="34">
        <f t="shared" si="42"/>
        <v>0</v>
      </c>
      <c r="N290" s="34">
        <f t="shared" si="42"/>
        <v>0</v>
      </c>
      <c r="O290" s="34">
        <f t="shared" si="42"/>
        <v>0</v>
      </c>
      <c r="P290" s="34">
        <f t="shared" si="42"/>
        <v>0</v>
      </c>
      <c r="Q290" s="34">
        <f t="shared" si="42"/>
        <v>0</v>
      </c>
      <c r="R290" s="34">
        <f t="shared" si="42"/>
        <v>0</v>
      </c>
      <c r="S290" s="34">
        <f t="shared" si="42"/>
        <v>0</v>
      </c>
      <c r="T290" s="34">
        <f t="shared" si="42"/>
        <v>0</v>
      </c>
      <c r="U290" s="34">
        <f t="shared" si="42"/>
        <v>0</v>
      </c>
      <c r="V290" s="34">
        <f t="shared" si="42"/>
        <v>0</v>
      </c>
      <c r="W290" s="34">
        <f t="shared" si="42"/>
        <v>0</v>
      </c>
      <c r="X290" s="68">
        <f t="shared" si="42"/>
        <v>1409.01825</v>
      </c>
      <c r="Y290" s="59">
        <f>X290/G284*100</f>
        <v>126.22670793542723</v>
      </c>
    </row>
    <row r="291" spans="1:25" ht="19.5" outlineLevel="6" thickBot="1">
      <c r="A291" s="13" t="s">
        <v>166</v>
      </c>
      <c r="B291" s="19">
        <v>951</v>
      </c>
      <c r="C291" s="11" t="s">
        <v>14</v>
      </c>
      <c r="D291" s="11" t="s">
        <v>335</v>
      </c>
      <c r="E291" s="11" t="s">
        <v>5</v>
      </c>
      <c r="F291" s="11"/>
      <c r="G291" s="12">
        <f>G292+G296</f>
        <v>19726.24342</v>
      </c>
      <c r="H291" s="24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42"/>
      <c r="X291" s="65">
        <v>1409.01825</v>
      </c>
      <c r="Y291" s="59" t="e">
        <f>X291/G285*100</f>
        <v>#DIV/0!</v>
      </c>
    </row>
    <row r="292" spans="1:25" ht="19.5" outlineLevel="6" thickBot="1">
      <c r="A292" s="95" t="s">
        <v>124</v>
      </c>
      <c r="B292" s="91">
        <v>951</v>
      </c>
      <c r="C292" s="92" t="s">
        <v>14</v>
      </c>
      <c r="D292" s="92" t="s">
        <v>336</v>
      </c>
      <c r="E292" s="92" t="s">
        <v>5</v>
      </c>
      <c r="F292" s="92"/>
      <c r="G292" s="16">
        <f>G293</f>
        <v>1070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32.25" outlineLevel="6" thickBot="1">
      <c r="A293" s="79" t="s">
        <v>167</v>
      </c>
      <c r="B293" s="21">
        <v>951</v>
      </c>
      <c r="C293" s="6" t="s">
        <v>14</v>
      </c>
      <c r="D293" s="6" t="s">
        <v>337</v>
      </c>
      <c r="E293" s="6" t="s">
        <v>5</v>
      </c>
      <c r="F293" s="6"/>
      <c r="G293" s="7">
        <f>G294</f>
        <v>1070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32.25" outlineLevel="6" thickBot="1">
      <c r="A294" s="89" t="s">
        <v>101</v>
      </c>
      <c r="B294" s="93">
        <v>951</v>
      </c>
      <c r="C294" s="94" t="s">
        <v>14</v>
      </c>
      <c r="D294" s="94" t="s">
        <v>337</v>
      </c>
      <c r="E294" s="94" t="s">
        <v>95</v>
      </c>
      <c r="F294" s="94"/>
      <c r="G294" s="99">
        <f>G295</f>
        <v>1070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</row>
    <row r="295" spans="1:25" ht="32.25" outlineLevel="6" thickBot="1">
      <c r="A295" s="89" t="s">
        <v>103</v>
      </c>
      <c r="B295" s="93">
        <v>951</v>
      </c>
      <c r="C295" s="94" t="s">
        <v>14</v>
      </c>
      <c r="D295" s="94" t="s">
        <v>337</v>
      </c>
      <c r="E295" s="94" t="s">
        <v>97</v>
      </c>
      <c r="F295" s="94"/>
      <c r="G295" s="99">
        <v>1070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</row>
    <row r="296" spans="1:25" ht="32.25" outlineLevel="6" thickBot="1">
      <c r="A296" s="115" t="s">
        <v>168</v>
      </c>
      <c r="B296" s="91">
        <v>951</v>
      </c>
      <c r="C296" s="92" t="s">
        <v>14</v>
      </c>
      <c r="D296" s="92" t="s">
        <v>338</v>
      </c>
      <c r="E296" s="92" t="s">
        <v>5</v>
      </c>
      <c r="F296" s="92"/>
      <c r="G296" s="16">
        <f>G297+G301+G304</f>
        <v>18656.24342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</row>
    <row r="297" spans="1:25" ht="32.25" outlineLevel="6" thickBot="1">
      <c r="A297" s="5" t="s">
        <v>169</v>
      </c>
      <c r="B297" s="21">
        <v>951</v>
      </c>
      <c r="C297" s="6" t="s">
        <v>14</v>
      </c>
      <c r="D297" s="6" t="s">
        <v>339</v>
      </c>
      <c r="E297" s="6" t="s">
        <v>5</v>
      </c>
      <c r="F297" s="6"/>
      <c r="G297" s="7">
        <f>G298</f>
        <v>10456.24342</v>
      </c>
      <c r="H297" s="29">
        <f aca="true" t="shared" si="43" ref="H297:X297">H298</f>
        <v>0</v>
      </c>
      <c r="I297" s="29">
        <f t="shared" si="43"/>
        <v>0</v>
      </c>
      <c r="J297" s="29">
        <f t="shared" si="43"/>
        <v>0</v>
      </c>
      <c r="K297" s="29">
        <f t="shared" si="43"/>
        <v>0</v>
      </c>
      <c r="L297" s="29">
        <f t="shared" si="43"/>
        <v>0</v>
      </c>
      <c r="M297" s="29">
        <f t="shared" si="43"/>
        <v>0</v>
      </c>
      <c r="N297" s="29">
        <f t="shared" si="43"/>
        <v>0</v>
      </c>
      <c r="O297" s="29">
        <f t="shared" si="43"/>
        <v>0</v>
      </c>
      <c r="P297" s="29">
        <f t="shared" si="43"/>
        <v>0</v>
      </c>
      <c r="Q297" s="29">
        <f t="shared" si="43"/>
        <v>0</v>
      </c>
      <c r="R297" s="29">
        <f t="shared" si="43"/>
        <v>0</v>
      </c>
      <c r="S297" s="29">
        <f t="shared" si="43"/>
        <v>0</v>
      </c>
      <c r="T297" s="29">
        <f t="shared" si="43"/>
        <v>0</v>
      </c>
      <c r="U297" s="29">
        <f t="shared" si="43"/>
        <v>0</v>
      </c>
      <c r="V297" s="29">
        <f t="shared" si="43"/>
        <v>0</v>
      </c>
      <c r="W297" s="29">
        <f t="shared" si="43"/>
        <v>0</v>
      </c>
      <c r="X297" s="73">
        <f t="shared" si="43"/>
        <v>669.14176</v>
      </c>
      <c r="Y297" s="59">
        <f>X297/G291*100</f>
        <v>3.392139829936257</v>
      </c>
    </row>
    <row r="298" spans="1:25" ht="16.5" outlineLevel="6" thickBot="1">
      <c r="A298" s="89" t="s">
        <v>123</v>
      </c>
      <c r="B298" s="93">
        <v>951</v>
      </c>
      <c r="C298" s="94" t="s">
        <v>14</v>
      </c>
      <c r="D298" s="94" t="s">
        <v>339</v>
      </c>
      <c r="E298" s="94" t="s">
        <v>122</v>
      </c>
      <c r="F298" s="94"/>
      <c r="G298" s="99">
        <f>G299+G300</f>
        <v>10456.24342</v>
      </c>
      <c r="H298" s="10">
        <f aca="true" t="shared" si="44" ref="H298:X298">H313</f>
        <v>0</v>
      </c>
      <c r="I298" s="10">
        <f t="shared" si="44"/>
        <v>0</v>
      </c>
      <c r="J298" s="10">
        <f t="shared" si="44"/>
        <v>0</v>
      </c>
      <c r="K298" s="10">
        <f t="shared" si="44"/>
        <v>0</v>
      </c>
      <c r="L298" s="10">
        <f t="shared" si="44"/>
        <v>0</v>
      </c>
      <c r="M298" s="10">
        <f t="shared" si="44"/>
        <v>0</v>
      </c>
      <c r="N298" s="10">
        <f t="shared" si="44"/>
        <v>0</v>
      </c>
      <c r="O298" s="10">
        <f t="shared" si="44"/>
        <v>0</v>
      </c>
      <c r="P298" s="10">
        <f t="shared" si="44"/>
        <v>0</v>
      </c>
      <c r="Q298" s="10">
        <f t="shared" si="44"/>
        <v>0</v>
      </c>
      <c r="R298" s="10">
        <f t="shared" si="44"/>
        <v>0</v>
      </c>
      <c r="S298" s="10">
        <f t="shared" si="44"/>
        <v>0</v>
      </c>
      <c r="T298" s="10">
        <f t="shared" si="44"/>
        <v>0</v>
      </c>
      <c r="U298" s="10">
        <f t="shared" si="44"/>
        <v>0</v>
      </c>
      <c r="V298" s="10">
        <f t="shared" si="44"/>
        <v>0</v>
      </c>
      <c r="W298" s="10">
        <f t="shared" si="44"/>
        <v>0</v>
      </c>
      <c r="X298" s="66">
        <f t="shared" si="44"/>
        <v>669.14176</v>
      </c>
      <c r="Y298" s="59">
        <f>X298/G292*100</f>
        <v>62.53661308411215</v>
      </c>
    </row>
    <row r="299" spans="1:25" ht="48" outlineLevel="6" thickBot="1">
      <c r="A299" s="100" t="s">
        <v>215</v>
      </c>
      <c r="B299" s="93">
        <v>951</v>
      </c>
      <c r="C299" s="94" t="s">
        <v>14</v>
      </c>
      <c r="D299" s="94" t="s">
        <v>339</v>
      </c>
      <c r="E299" s="94" t="s">
        <v>89</v>
      </c>
      <c r="F299" s="94"/>
      <c r="G299" s="99">
        <v>10200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97" t="s">
        <v>87</v>
      </c>
      <c r="B300" s="93">
        <v>951</v>
      </c>
      <c r="C300" s="94" t="s">
        <v>14</v>
      </c>
      <c r="D300" s="94" t="s">
        <v>348</v>
      </c>
      <c r="E300" s="94" t="s">
        <v>88</v>
      </c>
      <c r="F300" s="94"/>
      <c r="G300" s="99">
        <v>256.24342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32.25" outlineLevel="6" thickBot="1">
      <c r="A301" s="5" t="s">
        <v>170</v>
      </c>
      <c r="B301" s="21">
        <v>951</v>
      </c>
      <c r="C301" s="6" t="s">
        <v>14</v>
      </c>
      <c r="D301" s="6" t="s">
        <v>340</v>
      </c>
      <c r="E301" s="6" t="s">
        <v>5</v>
      </c>
      <c r="F301" s="6"/>
      <c r="G301" s="7">
        <f>G302</f>
        <v>8200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34.5" customHeight="1" outlineLevel="6" thickBot="1">
      <c r="A302" s="89" t="s">
        <v>123</v>
      </c>
      <c r="B302" s="93">
        <v>951</v>
      </c>
      <c r="C302" s="94" t="s">
        <v>14</v>
      </c>
      <c r="D302" s="94" t="s">
        <v>340</v>
      </c>
      <c r="E302" s="94" t="s">
        <v>122</v>
      </c>
      <c r="F302" s="94"/>
      <c r="G302" s="99">
        <f>G303</f>
        <v>8200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48" outlineLevel="6" thickBot="1">
      <c r="A303" s="100" t="s">
        <v>215</v>
      </c>
      <c r="B303" s="93">
        <v>951</v>
      </c>
      <c r="C303" s="94" t="s">
        <v>14</v>
      </c>
      <c r="D303" s="94" t="s">
        <v>340</v>
      </c>
      <c r="E303" s="94" t="s">
        <v>89</v>
      </c>
      <c r="F303" s="94"/>
      <c r="G303" s="99">
        <v>8200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32.25" outlineLevel="6" thickBot="1">
      <c r="A304" s="79" t="s">
        <v>266</v>
      </c>
      <c r="B304" s="21">
        <v>951</v>
      </c>
      <c r="C304" s="6" t="s">
        <v>14</v>
      </c>
      <c r="D304" s="6" t="s">
        <v>341</v>
      </c>
      <c r="E304" s="6" t="s">
        <v>5</v>
      </c>
      <c r="F304" s="6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9" t="s">
        <v>123</v>
      </c>
      <c r="B305" s="93">
        <v>951</v>
      </c>
      <c r="C305" s="94" t="s">
        <v>14</v>
      </c>
      <c r="D305" s="94" t="s">
        <v>341</v>
      </c>
      <c r="E305" s="94" t="s">
        <v>122</v>
      </c>
      <c r="F305" s="94"/>
      <c r="G305" s="99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48" outlineLevel="6" thickBot="1">
      <c r="A306" s="100" t="s">
        <v>215</v>
      </c>
      <c r="B306" s="93">
        <v>951</v>
      </c>
      <c r="C306" s="94" t="s">
        <v>14</v>
      </c>
      <c r="D306" s="94" t="s">
        <v>341</v>
      </c>
      <c r="E306" s="94" t="s">
        <v>89</v>
      </c>
      <c r="F306" s="94"/>
      <c r="G306" s="99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16.5" outlineLevel="6" thickBot="1">
      <c r="A307" s="8" t="s">
        <v>246</v>
      </c>
      <c r="B307" s="19">
        <v>951</v>
      </c>
      <c r="C307" s="9" t="s">
        <v>14</v>
      </c>
      <c r="D307" s="9" t="s">
        <v>342</v>
      </c>
      <c r="E307" s="9" t="s">
        <v>5</v>
      </c>
      <c r="F307" s="9"/>
      <c r="G307" s="10">
        <f>G308</f>
        <v>200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48" outlineLevel="6" thickBot="1">
      <c r="A308" s="79" t="s">
        <v>171</v>
      </c>
      <c r="B308" s="21">
        <v>951</v>
      </c>
      <c r="C308" s="6" t="s">
        <v>14</v>
      </c>
      <c r="D308" s="6" t="s">
        <v>343</v>
      </c>
      <c r="E308" s="6" t="s">
        <v>5</v>
      </c>
      <c r="F308" s="6"/>
      <c r="G308" s="7">
        <f>G309</f>
        <v>200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32.25" outlineLevel="6" thickBot="1">
      <c r="A309" s="89" t="s">
        <v>101</v>
      </c>
      <c r="B309" s="93">
        <v>951</v>
      </c>
      <c r="C309" s="94" t="s">
        <v>14</v>
      </c>
      <c r="D309" s="94" t="s">
        <v>343</v>
      </c>
      <c r="E309" s="94" t="s">
        <v>95</v>
      </c>
      <c r="F309" s="94"/>
      <c r="G309" s="99">
        <f>G310</f>
        <v>200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66"/>
      <c r="Y309" s="59"/>
    </row>
    <row r="310" spans="1:25" ht="32.25" outlineLevel="6" thickBot="1">
      <c r="A310" s="89" t="s">
        <v>103</v>
      </c>
      <c r="B310" s="93">
        <v>951</v>
      </c>
      <c r="C310" s="94" t="s">
        <v>14</v>
      </c>
      <c r="D310" s="94" t="s">
        <v>343</v>
      </c>
      <c r="E310" s="94" t="s">
        <v>97</v>
      </c>
      <c r="F310" s="94"/>
      <c r="G310" s="99">
        <v>200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66"/>
      <c r="Y310" s="59"/>
    </row>
    <row r="311" spans="1:25" ht="16.5" outlineLevel="6" thickBot="1">
      <c r="A311" s="8" t="s">
        <v>247</v>
      </c>
      <c r="B311" s="19">
        <v>951</v>
      </c>
      <c r="C311" s="9" t="s">
        <v>14</v>
      </c>
      <c r="D311" s="9" t="s">
        <v>344</v>
      </c>
      <c r="E311" s="9" t="s">
        <v>5</v>
      </c>
      <c r="F311" s="9"/>
      <c r="G311" s="10">
        <f>G312</f>
        <v>100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66"/>
      <c r="Y311" s="59"/>
    </row>
    <row r="312" spans="1:25" ht="32.25" outlineLevel="6" thickBot="1">
      <c r="A312" s="79" t="s">
        <v>172</v>
      </c>
      <c r="B312" s="21">
        <v>951</v>
      </c>
      <c r="C312" s="6" t="s">
        <v>14</v>
      </c>
      <c r="D312" s="6" t="s">
        <v>345</v>
      </c>
      <c r="E312" s="6" t="s">
        <v>5</v>
      </c>
      <c r="F312" s="6"/>
      <c r="G312" s="7">
        <f>G313</f>
        <v>100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66"/>
      <c r="Y312" s="59"/>
    </row>
    <row r="313" spans="1:25" ht="32.25" outlineLevel="6" thickBot="1">
      <c r="A313" s="89" t="s">
        <v>101</v>
      </c>
      <c r="B313" s="93">
        <v>951</v>
      </c>
      <c r="C313" s="94" t="s">
        <v>14</v>
      </c>
      <c r="D313" s="94" t="s">
        <v>345</v>
      </c>
      <c r="E313" s="94" t="s">
        <v>95</v>
      </c>
      <c r="F313" s="94"/>
      <c r="G313" s="99">
        <f>G314</f>
        <v>100</v>
      </c>
      <c r="H313" s="12">
        <f aca="true" t="shared" si="45" ref="H313:X313">H314</f>
        <v>0</v>
      </c>
      <c r="I313" s="12">
        <f t="shared" si="45"/>
        <v>0</v>
      </c>
      <c r="J313" s="12">
        <f t="shared" si="45"/>
        <v>0</v>
      </c>
      <c r="K313" s="12">
        <f t="shared" si="45"/>
        <v>0</v>
      </c>
      <c r="L313" s="12">
        <f t="shared" si="45"/>
        <v>0</v>
      </c>
      <c r="M313" s="12">
        <f t="shared" si="45"/>
        <v>0</v>
      </c>
      <c r="N313" s="12">
        <f t="shared" si="45"/>
        <v>0</v>
      </c>
      <c r="O313" s="12">
        <f t="shared" si="45"/>
        <v>0</v>
      </c>
      <c r="P313" s="12">
        <f t="shared" si="45"/>
        <v>0</v>
      </c>
      <c r="Q313" s="12">
        <f t="shared" si="45"/>
        <v>0</v>
      </c>
      <c r="R313" s="12">
        <f t="shared" si="45"/>
        <v>0</v>
      </c>
      <c r="S313" s="12">
        <f t="shared" si="45"/>
        <v>0</v>
      </c>
      <c r="T313" s="12">
        <f t="shared" si="45"/>
        <v>0</v>
      </c>
      <c r="U313" s="12">
        <f t="shared" si="45"/>
        <v>0</v>
      </c>
      <c r="V313" s="12">
        <f t="shared" si="45"/>
        <v>0</v>
      </c>
      <c r="W313" s="12">
        <f t="shared" si="45"/>
        <v>0</v>
      </c>
      <c r="X313" s="67">
        <f t="shared" si="45"/>
        <v>669.14176</v>
      </c>
      <c r="Y313" s="59">
        <f>X313/G307*100</f>
        <v>334.57088</v>
      </c>
    </row>
    <row r="314" spans="1:25" ht="32.25" outlineLevel="6" thickBot="1">
      <c r="A314" s="89" t="s">
        <v>103</v>
      </c>
      <c r="B314" s="93">
        <v>951</v>
      </c>
      <c r="C314" s="94" t="s">
        <v>14</v>
      </c>
      <c r="D314" s="94" t="s">
        <v>345</v>
      </c>
      <c r="E314" s="94" t="s">
        <v>97</v>
      </c>
      <c r="F314" s="94"/>
      <c r="G314" s="99">
        <v>100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669.14176</v>
      </c>
      <c r="Y314" s="59">
        <f>X314/G308*100</f>
        <v>334.57088</v>
      </c>
    </row>
    <row r="315" spans="1:25" ht="19.5" outlineLevel="6" thickBot="1">
      <c r="A315" s="8" t="s">
        <v>248</v>
      </c>
      <c r="B315" s="19">
        <v>951</v>
      </c>
      <c r="C315" s="9" t="s">
        <v>14</v>
      </c>
      <c r="D315" s="9" t="s">
        <v>346</v>
      </c>
      <c r="E315" s="9" t="s">
        <v>5</v>
      </c>
      <c r="F315" s="9"/>
      <c r="G315" s="1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79" t="s">
        <v>173</v>
      </c>
      <c r="B316" s="21">
        <v>951</v>
      </c>
      <c r="C316" s="6" t="s">
        <v>14</v>
      </c>
      <c r="D316" s="6" t="s">
        <v>347</v>
      </c>
      <c r="E316" s="6" t="s">
        <v>5</v>
      </c>
      <c r="F316" s="6"/>
      <c r="G316" s="7">
        <f>G317</f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89" t="s">
        <v>101</v>
      </c>
      <c r="B317" s="93">
        <v>951</v>
      </c>
      <c r="C317" s="94" t="s">
        <v>14</v>
      </c>
      <c r="D317" s="94" t="s">
        <v>347</v>
      </c>
      <c r="E317" s="94" t="s">
        <v>95</v>
      </c>
      <c r="F317" s="94"/>
      <c r="G317" s="99">
        <f>G318</f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89" t="s">
        <v>103</v>
      </c>
      <c r="B318" s="93">
        <v>951</v>
      </c>
      <c r="C318" s="94" t="s">
        <v>14</v>
      </c>
      <c r="D318" s="94" t="s">
        <v>347</v>
      </c>
      <c r="E318" s="94" t="s">
        <v>97</v>
      </c>
      <c r="F318" s="94"/>
      <c r="G318" s="99"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19.5" outlineLevel="6" thickBot="1">
      <c r="A319" s="109" t="s">
        <v>44</v>
      </c>
      <c r="B319" s="18">
        <v>951</v>
      </c>
      <c r="C319" s="14" t="s">
        <v>43</v>
      </c>
      <c r="D319" s="14" t="s">
        <v>280</v>
      </c>
      <c r="E319" s="14" t="s">
        <v>5</v>
      </c>
      <c r="F319" s="14"/>
      <c r="G319" s="15">
        <f>G320+G326+G335</f>
        <v>2187.6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19.5" outlineLevel="6" thickBot="1">
      <c r="A320" s="125" t="s">
        <v>36</v>
      </c>
      <c r="B320" s="18">
        <v>951</v>
      </c>
      <c r="C320" s="39" t="s">
        <v>15</v>
      </c>
      <c r="D320" s="39" t="s">
        <v>280</v>
      </c>
      <c r="E320" s="39" t="s">
        <v>5</v>
      </c>
      <c r="F320" s="39"/>
      <c r="G320" s="120">
        <f>G321</f>
        <v>865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113" t="s">
        <v>138</v>
      </c>
      <c r="B321" s="19">
        <v>951</v>
      </c>
      <c r="C321" s="9" t="s">
        <v>15</v>
      </c>
      <c r="D321" s="9" t="s">
        <v>281</v>
      </c>
      <c r="E321" s="9" t="s">
        <v>5</v>
      </c>
      <c r="F321" s="9"/>
      <c r="G321" s="10">
        <f>G322</f>
        <v>865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5.25" customHeight="1" outlineLevel="6" thickBot="1">
      <c r="A322" s="113" t="s">
        <v>139</v>
      </c>
      <c r="B322" s="19">
        <v>951</v>
      </c>
      <c r="C322" s="11" t="s">
        <v>15</v>
      </c>
      <c r="D322" s="11" t="s">
        <v>282</v>
      </c>
      <c r="E322" s="11" t="s">
        <v>5</v>
      </c>
      <c r="F322" s="11"/>
      <c r="G322" s="12">
        <f>G323</f>
        <v>865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32.25" outlineLevel="6" thickBot="1">
      <c r="A323" s="95" t="s">
        <v>174</v>
      </c>
      <c r="B323" s="91">
        <v>951</v>
      </c>
      <c r="C323" s="92" t="s">
        <v>15</v>
      </c>
      <c r="D323" s="92" t="s">
        <v>349</v>
      </c>
      <c r="E323" s="92" t="s">
        <v>5</v>
      </c>
      <c r="F323" s="92"/>
      <c r="G323" s="16">
        <f>G324</f>
        <v>865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32.25" outlineLevel="6" thickBot="1">
      <c r="A324" s="5" t="s">
        <v>127</v>
      </c>
      <c r="B324" s="21">
        <v>951</v>
      </c>
      <c r="C324" s="6" t="s">
        <v>15</v>
      </c>
      <c r="D324" s="6" t="s">
        <v>349</v>
      </c>
      <c r="E324" s="6" t="s">
        <v>125</v>
      </c>
      <c r="F324" s="6"/>
      <c r="G324" s="7">
        <f>G325</f>
        <v>865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32.25" outlineLevel="6" thickBot="1">
      <c r="A325" s="89" t="s">
        <v>128</v>
      </c>
      <c r="B325" s="93">
        <v>951</v>
      </c>
      <c r="C325" s="94" t="s">
        <v>15</v>
      </c>
      <c r="D325" s="94" t="s">
        <v>349</v>
      </c>
      <c r="E325" s="94" t="s">
        <v>126</v>
      </c>
      <c r="F325" s="94"/>
      <c r="G325" s="99">
        <v>865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19.5" outlineLevel="6" thickBot="1">
      <c r="A326" s="125" t="s">
        <v>37</v>
      </c>
      <c r="B326" s="18">
        <v>951</v>
      </c>
      <c r="C326" s="39" t="s">
        <v>16</v>
      </c>
      <c r="D326" s="39" t="s">
        <v>280</v>
      </c>
      <c r="E326" s="39" t="s">
        <v>5</v>
      </c>
      <c r="F326" s="39"/>
      <c r="G326" s="120">
        <f>G327+G331</f>
        <v>1272.6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</row>
    <row r="327" spans="1:25" ht="19.5" outlineLevel="6" thickBot="1">
      <c r="A327" s="8" t="s">
        <v>249</v>
      </c>
      <c r="B327" s="19">
        <v>951</v>
      </c>
      <c r="C327" s="9" t="s">
        <v>16</v>
      </c>
      <c r="D327" s="9" t="s">
        <v>350</v>
      </c>
      <c r="E327" s="9" t="s">
        <v>5</v>
      </c>
      <c r="F327" s="9"/>
      <c r="G327" s="10">
        <f>G328</f>
        <v>1272.6</v>
      </c>
      <c r="H327" s="29">
        <f aca="true" t="shared" si="46" ref="H327:X327">H328+H333</f>
        <v>0</v>
      </c>
      <c r="I327" s="29">
        <f t="shared" si="46"/>
        <v>0</v>
      </c>
      <c r="J327" s="29">
        <f t="shared" si="46"/>
        <v>0</v>
      </c>
      <c r="K327" s="29">
        <f t="shared" si="46"/>
        <v>0</v>
      </c>
      <c r="L327" s="29">
        <f t="shared" si="46"/>
        <v>0</v>
      </c>
      <c r="M327" s="29">
        <f t="shared" si="46"/>
        <v>0</v>
      </c>
      <c r="N327" s="29">
        <f t="shared" si="46"/>
        <v>0</v>
      </c>
      <c r="O327" s="29">
        <f t="shared" si="46"/>
        <v>0</v>
      </c>
      <c r="P327" s="29">
        <f t="shared" si="46"/>
        <v>0</v>
      </c>
      <c r="Q327" s="29">
        <f t="shared" si="46"/>
        <v>0</v>
      </c>
      <c r="R327" s="29">
        <f t="shared" si="46"/>
        <v>0</v>
      </c>
      <c r="S327" s="29">
        <f t="shared" si="46"/>
        <v>0</v>
      </c>
      <c r="T327" s="29">
        <f t="shared" si="46"/>
        <v>0</v>
      </c>
      <c r="U327" s="29">
        <f t="shared" si="46"/>
        <v>0</v>
      </c>
      <c r="V327" s="29">
        <f t="shared" si="46"/>
        <v>0</v>
      </c>
      <c r="W327" s="29">
        <f t="shared" si="46"/>
        <v>0</v>
      </c>
      <c r="X327" s="73">
        <f t="shared" si="46"/>
        <v>241.07674</v>
      </c>
      <c r="Y327" s="59">
        <f>X327/G321*100</f>
        <v>27.870143352601158</v>
      </c>
    </row>
    <row r="328" spans="1:25" ht="32.25" outlineLevel="6" thickBot="1">
      <c r="A328" s="115" t="s">
        <v>175</v>
      </c>
      <c r="B328" s="91">
        <v>951</v>
      </c>
      <c r="C328" s="92" t="s">
        <v>16</v>
      </c>
      <c r="D328" s="92" t="s">
        <v>351</v>
      </c>
      <c r="E328" s="92" t="s">
        <v>5</v>
      </c>
      <c r="F328" s="92"/>
      <c r="G328" s="16">
        <f>G329</f>
        <v>1272.6</v>
      </c>
      <c r="H328" s="31">
        <f aca="true" t="shared" si="47" ref="H328:X330">H329</f>
        <v>0</v>
      </c>
      <c r="I328" s="31">
        <f t="shared" si="47"/>
        <v>0</v>
      </c>
      <c r="J328" s="31">
        <f t="shared" si="47"/>
        <v>0</v>
      </c>
      <c r="K328" s="31">
        <f t="shared" si="47"/>
        <v>0</v>
      </c>
      <c r="L328" s="31">
        <f t="shared" si="47"/>
        <v>0</v>
      </c>
      <c r="M328" s="31">
        <f t="shared" si="47"/>
        <v>0</v>
      </c>
      <c r="N328" s="31">
        <f t="shared" si="47"/>
        <v>0</v>
      </c>
      <c r="O328" s="31">
        <f t="shared" si="47"/>
        <v>0</v>
      </c>
      <c r="P328" s="31">
        <f t="shared" si="47"/>
        <v>0</v>
      </c>
      <c r="Q328" s="31">
        <f t="shared" si="47"/>
        <v>0</v>
      </c>
      <c r="R328" s="31">
        <f t="shared" si="47"/>
        <v>0</v>
      </c>
      <c r="S328" s="31">
        <f t="shared" si="47"/>
        <v>0</v>
      </c>
      <c r="T328" s="31">
        <f t="shared" si="47"/>
        <v>0</v>
      </c>
      <c r="U328" s="31">
        <f t="shared" si="47"/>
        <v>0</v>
      </c>
      <c r="V328" s="31">
        <f t="shared" si="47"/>
        <v>0</v>
      </c>
      <c r="W328" s="31">
        <f t="shared" si="47"/>
        <v>0</v>
      </c>
      <c r="X328" s="66">
        <f t="shared" si="47"/>
        <v>178.07376</v>
      </c>
      <c r="Y328" s="59">
        <f>X328/G322*100</f>
        <v>20.586561849710982</v>
      </c>
    </row>
    <row r="329" spans="1:25" ht="32.25" outlineLevel="6" thickBot="1">
      <c r="A329" s="5" t="s">
        <v>108</v>
      </c>
      <c r="B329" s="21">
        <v>951</v>
      </c>
      <c r="C329" s="6" t="s">
        <v>16</v>
      </c>
      <c r="D329" s="6" t="s">
        <v>351</v>
      </c>
      <c r="E329" s="6" t="s">
        <v>107</v>
      </c>
      <c r="F329" s="6"/>
      <c r="G329" s="7">
        <f>G330</f>
        <v>1272.6</v>
      </c>
      <c r="H329" s="32">
        <f t="shared" si="47"/>
        <v>0</v>
      </c>
      <c r="I329" s="32">
        <f t="shared" si="47"/>
        <v>0</v>
      </c>
      <c r="J329" s="32">
        <f t="shared" si="47"/>
        <v>0</v>
      </c>
      <c r="K329" s="32">
        <f t="shared" si="47"/>
        <v>0</v>
      </c>
      <c r="L329" s="32">
        <f t="shared" si="47"/>
        <v>0</v>
      </c>
      <c r="M329" s="32">
        <f t="shared" si="47"/>
        <v>0</v>
      </c>
      <c r="N329" s="32">
        <f t="shared" si="47"/>
        <v>0</v>
      </c>
      <c r="O329" s="32">
        <f t="shared" si="47"/>
        <v>0</v>
      </c>
      <c r="P329" s="32">
        <f t="shared" si="47"/>
        <v>0</v>
      </c>
      <c r="Q329" s="32">
        <f t="shared" si="47"/>
        <v>0</v>
      </c>
      <c r="R329" s="32">
        <f t="shared" si="47"/>
        <v>0</v>
      </c>
      <c r="S329" s="32">
        <f t="shared" si="47"/>
        <v>0</v>
      </c>
      <c r="T329" s="32">
        <f t="shared" si="47"/>
        <v>0</v>
      </c>
      <c r="U329" s="32">
        <f t="shared" si="47"/>
        <v>0</v>
      </c>
      <c r="V329" s="32">
        <f t="shared" si="47"/>
        <v>0</v>
      </c>
      <c r="W329" s="32">
        <f t="shared" si="47"/>
        <v>0</v>
      </c>
      <c r="X329" s="67">
        <f t="shared" si="47"/>
        <v>178.07376</v>
      </c>
      <c r="Y329" s="59">
        <f>X329/G323*100</f>
        <v>20.586561849710982</v>
      </c>
    </row>
    <row r="330" spans="1:25" ht="16.5" outlineLevel="6" thickBot="1">
      <c r="A330" s="89" t="s">
        <v>130</v>
      </c>
      <c r="B330" s="93">
        <v>951</v>
      </c>
      <c r="C330" s="94" t="s">
        <v>16</v>
      </c>
      <c r="D330" s="94" t="s">
        <v>351</v>
      </c>
      <c r="E330" s="94" t="s">
        <v>129</v>
      </c>
      <c r="F330" s="94"/>
      <c r="G330" s="99">
        <v>1272.6</v>
      </c>
      <c r="H330" s="34">
        <f t="shared" si="47"/>
        <v>0</v>
      </c>
      <c r="I330" s="34">
        <f t="shared" si="47"/>
        <v>0</v>
      </c>
      <c r="J330" s="34">
        <f t="shared" si="47"/>
        <v>0</v>
      </c>
      <c r="K330" s="34">
        <f t="shared" si="47"/>
        <v>0</v>
      </c>
      <c r="L330" s="34">
        <f t="shared" si="47"/>
        <v>0</v>
      </c>
      <c r="M330" s="34">
        <f t="shared" si="47"/>
        <v>0</v>
      </c>
      <c r="N330" s="34">
        <f t="shared" si="47"/>
        <v>0</v>
      </c>
      <c r="O330" s="34">
        <f t="shared" si="47"/>
        <v>0</v>
      </c>
      <c r="P330" s="34">
        <f t="shared" si="47"/>
        <v>0</v>
      </c>
      <c r="Q330" s="34">
        <f t="shared" si="47"/>
        <v>0</v>
      </c>
      <c r="R330" s="34">
        <f t="shared" si="47"/>
        <v>0</v>
      </c>
      <c r="S330" s="34">
        <f t="shared" si="47"/>
        <v>0</v>
      </c>
      <c r="T330" s="34">
        <f t="shared" si="47"/>
        <v>0</v>
      </c>
      <c r="U330" s="34">
        <f t="shared" si="47"/>
        <v>0</v>
      </c>
      <c r="V330" s="34">
        <f t="shared" si="47"/>
        <v>0</v>
      </c>
      <c r="W330" s="34">
        <f t="shared" si="47"/>
        <v>0</v>
      </c>
      <c r="X330" s="68">
        <f t="shared" si="47"/>
        <v>178.07376</v>
      </c>
      <c r="Y330" s="59">
        <f>X330/G324*100</f>
        <v>20.586561849710982</v>
      </c>
    </row>
    <row r="331" spans="1:25" ht="19.5" outlineLevel="6" thickBot="1">
      <c r="A331" s="8" t="s">
        <v>176</v>
      </c>
      <c r="B331" s="19">
        <v>951</v>
      </c>
      <c r="C331" s="9" t="s">
        <v>16</v>
      </c>
      <c r="D331" s="9" t="s">
        <v>352</v>
      </c>
      <c r="E331" s="9" t="s">
        <v>5</v>
      </c>
      <c r="F331" s="9"/>
      <c r="G331" s="10">
        <f>G332</f>
        <v>0</v>
      </c>
      <c r="H331" s="24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42"/>
      <c r="X331" s="65">
        <v>178.07376</v>
      </c>
      <c r="Y331" s="59">
        <f>X331/G325*100</f>
        <v>20.586561849710982</v>
      </c>
    </row>
    <row r="332" spans="1:25" ht="32.25" outlineLevel="6" thickBot="1">
      <c r="A332" s="115" t="s">
        <v>175</v>
      </c>
      <c r="B332" s="91">
        <v>951</v>
      </c>
      <c r="C332" s="92" t="s">
        <v>16</v>
      </c>
      <c r="D332" s="92" t="s">
        <v>353</v>
      </c>
      <c r="E332" s="92" t="s">
        <v>5</v>
      </c>
      <c r="F332" s="92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32.25" outlineLevel="6" thickBot="1">
      <c r="A333" s="5" t="s">
        <v>108</v>
      </c>
      <c r="B333" s="21">
        <v>951</v>
      </c>
      <c r="C333" s="6" t="s">
        <v>16</v>
      </c>
      <c r="D333" s="6" t="s">
        <v>353</v>
      </c>
      <c r="E333" s="6" t="s">
        <v>107</v>
      </c>
      <c r="F333" s="6"/>
      <c r="G333" s="7">
        <f>G334</f>
        <v>0</v>
      </c>
      <c r="H333" s="31">
        <f aca="true" t="shared" si="48" ref="H333:X334">H334</f>
        <v>0</v>
      </c>
      <c r="I333" s="31">
        <f t="shared" si="48"/>
        <v>0</v>
      </c>
      <c r="J333" s="31">
        <f t="shared" si="48"/>
        <v>0</v>
      </c>
      <c r="K333" s="31">
        <f t="shared" si="48"/>
        <v>0</v>
      </c>
      <c r="L333" s="31">
        <f t="shared" si="48"/>
        <v>0</v>
      </c>
      <c r="M333" s="31">
        <f t="shared" si="48"/>
        <v>0</v>
      </c>
      <c r="N333" s="31">
        <f t="shared" si="48"/>
        <v>0</v>
      </c>
      <c r="O333" s="31">
        <f t="shared" si="48"/>
        <v>0</v>
      </c>
      <c r="P333" s="31">
        <f t="shared" si="48"/>
        <v>0</v>
      </c>
      <c r="Q333" s="31">
        <f t="shared" si="48"/>
        <v>0</v>
      </c>
      <c r="R333" s="31">
        <f t="shared" si="48"/>
        <v>0</v>
      </c>
      <c r="S333" s="31">
        <f t="shared" si="48"/>
        <v>0</v>
      </c>
      <c r="T333" s="31">
        <f t="shared" si="48"/>
        <v>0</v>
      </c>
      <c r="U333" s="31">
        <f t="shared" si="48"/>
        <v>0</v>
      </c>
      <c r="V333" s="31">
        <f t="shared" si="48"/>
        <v>0</v>
      </c>
      <c r="W333" s="31">
        <f t="shared" si="48"/>
        <v>0</v>
      </c>
      <c r="X333" s="66">
        <f t="shared" si="48"/>
        <v>63.00298</v>
      </c>
      <c r="Y333" s="59">
        <f>X333/G327*100</f>
        <v>4.950729215778721</v>
      </c>
    </row>
    <row r="334" spans="1:25" ht="16.5" outlineLevel="6" thickBot="1">
      <c r="A334" s="89" t="s">
        <v>130</v>
      </c>
      <c r="B334" s="93">
        <v>951</v>
      </c>
      <c r="C334" s="94" t="s">
        <v>16</v>
      </c>
      <c r="D334" s="94" t="s">
        <v>353</v>
      </c>
      <c r="E334" s="94" t="s">
        <v>129</v>
      </c>
      <c r="F334" s="94"/>
      <c r="G334" s="99">
        <v>0</v>
      </c>
      <c r="H334" s="32">
        <f t="shared" si="48"/>
        <v>0</v>
      </c>
      <c r="I334" s="32">
        <f t="shared" si="48"/>
        <v>0</v>
      </c>
      <c r="J334" s="32">
        <f t="shared" si="48"/>
        <v>0</v>
      </c>
      <c r="K334" s="32">
        <f t="shared" si="48"/>
        <v>0</v>
      </c>
      <c r="L334" s="32">
        <f t="shared" si="48"/>
        <v>0</v>
      </c>
      <c r="M334" s="32">
        <f t="shared" si="48"/>
        <v>0</v>
      </c>
      <c r="N334" s="32">
        <f t="shared" si="48"/>
        <v>0</v>
      </c>
      <c r="O334" s="32">
        <f t="shared" si="48"/>
        <v>0</v>
      </c>
      <c r="P334" s="32">
        <f t="shared" si="48"/>
        <v>0</v>
      </c>
      <c r="Q334" s="32">
        <f t="shared" si="48"/>
        <v>0</v>
      </c>
      <c r="R334" s="32">
        <f t="shared" si="48"/>
        <v>0</v>
      </c>
      <c r="S334" s="32">
        <f t="shared" si="48"/>
        <v>0</v>
      </c>
      <c r="T334" s="32">
        <f t="shared" si="48"/>
        <v>0</v>
      </c>
      <c r="U334" s="32">
        <f t="shared" si="48"/>
        <v>0</v>
      </c>
      <c r="V334" s="32">
        <f t="shared" si="48"/>
        <v>0</v>
      </c>
      <c r="W334" s="32">
        <f t="shared" si="48"/>
        <v>0</v>
      </c>
      <c r="X334" s="67">
        <f t="shared" si="48"/>
        <v>63.00298</v>
      </c>
      <c r="Y334" s="59">
        <f>X334/G328*100</f>
        <v>4.950729215778721</v>
      </c>
    </row>
    <row r="335" spans="1:25" ht="19.5" outlineLevel="6" thickBot="1">
      <c r="A335" s="125" t="s">
        <v>177</v>
      </c>
      <c r="B335" s="18">
        <v>951</v>
      </c>
      <c r="C335" s="39" t="s">
        <v>178</v>
      </c>
      <c r="D335" s="39" t="s">
        <v>280</v>
      </c>
      <c r="E335" s="39" t="s">
        <v>5</v>
      </c>
      <c r="F335" s="39"/>
      <c r="G335" s="120">
        <f>G336</f>
        <v>50</v>
      </c>
      <c r="H335" s="24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42"/>
      <c r="X335" s="65">
        <v>63.00298</v>
      </c>
      <c r="Y335" s="59">
        <f>X335/G329*100</f>
        <v>4.950729215778721</v>
      </c>
    </row>
    <row r="336" spans="1:25" ht="19.5" outlineLevel="6" thickBot="1">
      <c r="A336" s="13" t="s">
        <v>250</v>
      </c>
      <c r="B336" s="19">
        <v>951</v>
      </c>
      <c r="C336" s="9" t="s">
        <v>178</v>
      </c>
      <c r="D336" s="9" t="s">
        <v>354</v>
      </c>
      <c r="E336" s="9" t="s">
        <v>5</v>
      </c>
      <c r="F336" s="9"/>
      <c r="G336" s="10">
        <f>G337</f>
        <v>50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48" outlineLevel="6" thickBot="1">
      <c r="A337" s="115" t="s">
        <v>179</v>
      </c>
      <c r="B337" s="91">
        <v>951</v>
      </c>
      <c r="C337" s="92" t="s">
        <v>178</v>
      </c>
      <c r="D337" s="92" t="s">
        <v>355</v>
      </c>
      <c r="E337" s="92" t="s">
        <v>5</v>
      </c>
      <c r="F337" s="92"/>
      <c r="G337" s="16">
        <f>G338</f>
        <v>50</v>
      </c>
      <c r="H337" s="77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75"/>
      <c r="Y337" s="59"/>
    </row>
    <row r="338" spans="1:25" ht="32.25" outlineLevel="6" thickBot="1">
      <c r="A338" s="5" t="s">
        <v>101</v>
      </c>
      <c r="B338" s="21">
        <v>951</v>
      </c>
      <c r="C338" s="6" t="s">
        <v>180</v>
      </c>
      <c r="D338" s="6" t="s">
        <v>355</v>
      </c>
      <c r="E338" s="6" t="s">
        <v>95</v>
      </c>
      <c r="F338" s="6"/>
      <c r="G338" s="7">
        <f>G339</f>
        <v>50</v>
      </c>
      <c r="H338" s="77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75"/>
      <c r="Y338" s="59"/>
    </row>
    <row r="339" spans="1:25" ht="32.25" outlineLevel="6" thickBot="1">
      <c r="A339" s="89" t="s">
        <v>103</v>
      </c>
      <c r="B339" s="93">
        <v>951</v>
      </c>
      <c r="C339" s="94" t="s">
        <v>178</v>
      </c>
      <c r="D339" s="94" t="s">
        <v>355</v>
      </c>
      <c r="E339" s="94" t="s">
        <v>97</v>
      </c>
      <c r="F339" s="94"/>
      <c r="G339" s="99">
        <v>50</v>
      </c>
      <c r="H339" s="77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75"/>
      <c r="Y339" s="59"/>
    </row>
    <row r="340" spans="1:25" ht="19.5" outlineLevel="6" thickBot="1">
      <c r="A340" s="109" t="s">
        <v>72</v>
      </c>
      <c r="B340" s="18">
        <v>951</v>
      </c>
      <c r="C340" s="14" t="s">
        <v>42</v>
      </c>
      <c r="D340" s="14" t="s">
        <v>280</v>
      </c>
      <c r="E340" s="14" t="s">
        <v>5</v>
      </c>
      <c r="F340" s="14"/>
      <c r="G340" s="15">
        <f>G341+G346</f>
        <v>200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</row>
    <row r="341" spans="1:25" ht="19.5" outlineLevel="6" thickBot="1">
      <c r="A341" s="8" t="s">
        <v>181</v>
      </c>
      <c r="B341" s="19">
        <v>951</v>
      </c>
      <c r="C341" s="9" t="s">
        <v>77</v>
      </c>
      <c r="D341" s="9" t="s">
        <v>280</v>
      </c>
      <c r="E341" s="9" t="s">
        <v>5</v>
      </c>
      <c r="F341" s="9"/>
      <c r="G341" s="10">
        <f>G342</f>
        <v>200</v>
      </c>
      <c r="H341" s="29">
        <f aca="true" t="shared" si="49" ref="H341:X341">H342+H347</f>
        <v>0</v>
      </c>
      <c r="I341" s="29">
        <f t="shared" si="49"/>
        <v>0</v>
      </c>
      <c r="J341" s="29">
        <f t="shared" si="49"/>
        <v>0</v>
      </c>
      <c r="K341" s="29">
        <f t="shared" si="49"/>
        <v>0</v>
      </c>
      <c r="L341" s="29">
        <f t="shared" si="49"/>
        <v>0</v>
      </c>
      <c r="M341" s="29">
        <f t="shared" si="49"/>
        <v>0</v>
      </c>
      <c r="N341" s="29">
        <f t="shared" si="49"/>
        <v>0</v>
      </c>
      <c r="O341" s="29">
        <f t="shared" si="49"/>
        <v>0</v>
      </c>
      <c r="P341" s="29">
        <f t="shared" si="49"/>
        <v>0</v>
      </c>
      <c r="Q341" s="29">
        <f t="shared" si="49"/>
        <v>0</v>
      </c>
      <c r="R341" s="29">
        <f t="shared" si="49"/>
        <v>0</v>
      </c>
      <c r="S341" s="29">
        <f t="shared" si="49"/>
        <v>0</v>
      </c>
      <c r="T341" s="29">
        <f t="shared" si="49"/>
        <v>0</v>
      </c>
      <c r="U341" s="29">
        <f t="shared" si="49"/>
        <v>0</v>
      </c>
      <c r="V341" s="29">
        <f t="shared" si="49"/>
        <v>0</v>
      </c>
      <c r="W341" s="29">
        <f t="shared" si="49"/>
        <v>0</v>
      </c>
      <c r="X341" s="73">
        <f t="shared" si="49"/>
        <v>499.74378</v>
      </c>
      <c r="Y341" s="59">
        <f>X341/G335*100</f>
        <v>999.48756</v>
      </c>
    </row>
    <row r="342" spans="1:25" ht="16.5" outlineLevel="6" thickBot="1">
      <c r="A342" s="101" t="s">
        <v>251</v>
      </c>
      <c r="B342" s="107">
        <v>951</v>
      </c>
      <c r="C342" s="92" t="s">
        <v>77</v>
      </c>
      <c r="D342" s="92" t="s">
        <v>356</v>
      </c>
      <c r="E342" s="92" t="s">
        <v>5</v>
      </c>
      <c r="F342" s="92"/>
      <c r="G342" s="16">
        <f>G343</f>
        <v>200</v>
      </c>
      <c r="H342" s="31">
        <f aca="true" t="shared" si="50" ref="H342:X344">H343</f>
        <v>0</v>
      </c>
      <c r="I342" s="31">
        <f t="shared" si="50"/>
        <v>0</v>
      </c>
      <c r="J342" s="31">
        <f t="shared" si="50"/>
        <v>0</v>
      </c>
      <c r="K342" s="31">
        <f t="shared" si="50"/>
        <v>0</v>
      </c>
      <c r="L342" s="31">
        <f t="shared" si="50"/>
        <v>0</v>
      </c>
      <c r="M342" s="31">
        <f t="shared" si="50"/>
        <v>0</v>
      </c>
      <c r="N342" s="31">
        <f t="shared" si="50"/>
        <v>0</v>
      </c>
      <c r="O342" s="31">
        <f t="shared" si="50"/>
        <v>0</v>
      </c>
      <c r="P342" s="31">
        <f t="shared" si="50"/>
        <v>0</v>
      </c>
      <c r="Q342" s="31">
        <f t="shared" si="50"/>
        <v>0</v>
      </c>
      <c r="R342" s="31">
        <f t="shared" si="50"/>
        <v>0</v>
      </c>
      <c r="S342" s="31">
        <f t="shared" si="50"/>
        <v>0</v>
      </c>
      <c r="T342" s="31">
        <f t="shared" si="50"/>
        <v>0</v>
      </c>
      <c r="U342" s="31">
        <f t="shared" si="50"/>
        <v>0</v>
      </c>
      <c r="V342" s="31">
        <f t="shared" si="50"/>
        <v>0</v>
      </c>
      <c r="W342" s="31">
        <f t="shared" si="50"/>
        <v>0</v>
      </c>
      <c r="X342" s="66">
        <f t="shared" si="50"/>
        <v>499.74378</v>
      </c>
      <c r="Y342" s="59">
        <f>X342/G336*100</f>
        <v>999.48756</v>
      </c>
    </row>
    <row r="343" spans="1:25" ht="48" outlineLevel="6" thickBot="1">
      <c r="A343" s="115" t="s">
        <v>182</v>
      </c>
      <c r="B343" s="91">
        <v>951</v>
      </c>
      <c r="C343" s="92" t="s">
        <v>77</v>
      </c>
      <c r="D343" s="92" t="s">
        <v>357</v>
      </c>
      <c r="E343" s="92" t="s">
        <v>5</v>
      </c>
      <c r="F343" s="92"/>
      <c r="G343" s="16">
        <f>G344</f>
        <v>200</v>
      </c>
      <c r="H343" s="32">
        <f t="shared" si="50"/>
        <v>0</v>
      </c>
      <c r="I343" s="32">
        <f t="shared" si="50"/>
        <v>0</v>
      </c>
      <c r="J343" s="32">
        <f t="shared" si="50"/>
        <v>0</v>
      </c>
      <c r="K343" s="32">
        <f t="shared" si="50"/>
        <v>0</v>
      </c>
      <c r="L343" s="32">
        <f t="shared" si="50"/>
        <v>0</v>
      </c>
      <c r="M343" s="32">
        <f t="shared" si="50"/>
        <v>0</v>
      </c>
      <c r="N343" s="32">
        <f t="shared" si="50"/>
        <v>0</v>
      </c>
      <c r="O343" s="32">
        <f t="shared" si="50"/>
        <v>0</v>
      </c>
      <c r="P343" s="32">
        <f t="shared" si="50"/>
        <v>0</v>
      </c>
      <c r="Q343" s="32">
        <f t="shared" si="50"/>
        <v>0</v>
      </c>
      <c r="R343" s="32">
        <f t="shared" si="50"/>
        <v>0</v>
      </c>
      <c r="S343" s="32">
        <f t="shared" si="50"/>
        <v>0</v>
      </c>
      <c r="T343" s="32">
        <f t="shared" si="50"/>
        <v>0</v>
      </c>
      <c r="U343" s="32">
        <f t="shared" si="50"/>
        <v>0</v>
      </c>
      <c r="V343" s="32">
        <f t="shared" si="50"/>
        <v>0</v>
      </c>
      <c r="W343" s="32">
        <f t="shared" si="50"/>
        <v>0</v>
      </c>
      <c r="X343" s="67">
        <f t="shared" si="50"/>
        <v>499.74378</v>
      </c>
      <c r="Y343" s="59">
        <f>X343/G337*100</f>
        <v>999.48756</v>
      </c>
    </row>
    <row r="344" spans="1:25" ht="32.25" outlineLevel="6" thickBot="1">
      <c r="A344" s="5" t="s">
        <v>101</v>
      </c>
      <c r="B344" s="21">
        <v>951</v>
      </c>
      <c r="C344" s="6" t="s">
        <v>77</v>
      </c>
      <c r="D344" s="6" t="s">
        <v>357</v>
      </c>
      <c r="E344" s="6" t="s">
        <v>95</v>
      </c>
      <c r="F344" s="6"/>
      <c r="G344" s="7">
        <f>G345</f>
        <v>200</v>
      </c>
      <c r="H344" s="34">
        <f t="shared" si="50"/>
        <v>0</v>
      </c>
      <c r="I344" s="34">
        <f t="shared" si="50"/>
        <v>0</v>
      </c>
      <c r="J344" s="34">
        <f t="shared" si="50"/>
        <v>0</v>
      </c>
      <c r="K344" s="34">
        <f t="shared" si="50"/>
        <v>0</v>
      </c>
      <c r="L344" s="34">
        <f t="shared" si="50"/>
        <v>0</v>
      </c>
      <c r="M344" s="34">
        <f t="shared" si="50"/>
        <v>0</v>
      </c>
      <c r="N344" s="34">
        <f t="shared" si="50"/>
        <v>0</v>
      </c>
      <c r="O344" s="34">
        <f t="shared" si="50"/>
        <v>0</v>
      </c>
      <c r="P344" s="34">
        <f t="shared" si="50"/>
        <v>0</v>
      </c>
      <c r="Q344" s="34">
        <f t="shared" si="50"/>
        <v>0</v>
      </c>
      <c r="R344" s="34">
        <f t="shared" si="50"/>
        <v>0</v>
      </c>
      <c r="S344" s="34">
        <f t="shared" si="50"/>
        <v>0</v>
      </c>
      <c r="T344" s="34">
        <f t="shared" si="50"/>
        <v>0</v>
      </c>
      <c r="U344" s="34">
        <f t="shared" si="50"/>
        <v>0</v>
      </c>
      <c r="V344" s="34">
        <f t="shared" si="50"/>
        <v>0</v>
      </c>
      <c r="W344" s="34">
        <f t="shared" si="50"/>
        <v>0</v>
      </c>
      <c r="X344" s="68">
        <f t="shared" si="50"/>
        <v>499.74378</v>
      </c>
      <c r="Y344" s="59">
        <f>X344/G338*100</f>
        <v>999.48756</v>
      </c>
    </row>
    <row r="345" spans="1:25" ht="32.25" outlineLevel="6" thickBot="1">
      <c r="A345" s="89" t="s">
        <v>103</v>
      </c>
      <c r="B345" s="93">
        <v>951</v>
      </c>
      <c r="C345" s="94" t="s">
        <v>77</v>
      </c>
      <c r="D345" s="94" t="s">
        <v>357</v>
      </c>
      <c r="E345" s="94" t="s">
        <v>97</v>
      </c>
      <c r="F345" s="94"/>
      <c r="G345" s="99">
        <v>200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499.74378</v>
      </c>
      <c r="Y345" s="59">
        <f>X345/G339*100</f>
        <v>999.48756</v>
      </c>
    </row>
    <row r="346" spans="1:25" ht="19.5" outlineLevel="6" thickBot="1">
      <c r="A346" s="88" t="s">
        <v>80</v>
      </c>
      <c r="B346" s="19">
        <v>951</v>
      </c>
      <c r="C346" s="9" t="s">
        <v>81</v>
      </c>
      <c r="D346" s="9" t="s">
        <v>280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16.5" outlineLevel="6" thickBot="1">
      <c r="A347" s="101" t="s">
        <v>252</v>
      </c>
      <c r="B347" s="107">
        <v>951</v>
      </c>
      <c r="C347" s="92" t="s">
        <v>81</v>
      </c>
      <c r="D347" s="92" t="s">
        <v>356</v>
      </c>
      <c r="E347" s="92" t="s">
        <v>5</v>
      </c>
      <c r="F347" s="92"/>
      <c r="G347" s="16">
        <f>G348</f>
        <v>0</v>
      </c>
      <c r="H347" s="31">
        <f aca="true" t="shared" si="51" ref="H347:X347">H348</f>
        <v>0</v>
      </c>
      <c r="I347" s="31">
        <f t="shared" si="51"/>
        <v>0</v>
      </c>
      <c r="J347" s="31">
        <f t="shared" si="51"/>
        <v>0</v>
      </c>
      <c r="K347" s="31">
        <f t="shared" si="51"/>
        <v>0</v>
      </c>
      <c r="L347" s="31">
        <f t="shared" si="51"/>
        <v>0</v>
      </c>
      <c r="M347" s="31">
        <f t="shared" si="51"/>
        <v>0</v>
      </c>
      <c r="N347" s="31">
        <f t="shared" si="51"/>
        <v>0</v>
      </c>
      <c r="O347" s="31">
        <f t="shared" si="51"/>
        <v>0</v>
      </c>
      <c r="P347" s="31">
        <f t="shared" si="51"/>
        <v>0</v>
      </c>
      <c r="Q347" s="31">
        <f t="shared" si="51"/>
        <v>0</v>
      </c>
      <c r="R347" s="31">
        <f t="shared" si="51"/>
        <v>0</v>
      </c>
      <c r="S347" s="31">
        <f t="shared" si="51"/>
        <v>0</v>
      </c>
      <c r="T347" s="31">
        <f t="shared" si="51"/>
        <v>0</v>
      </c>
      <c r="U347" s="31">
        <f t="shared" si="51"/>
        <v>0</v>
      </c>
      <c r="V347" s="31">
        <f t="shared" si="51"/>
        <v>0</v>
      </c>
      <c r="W347" s="31">
        <f t="shared" si="51"/>
        <v>0</v>
      </c>
      <c r="X347" s="31">
        <f t="shared" si="51"/>
        <v>0</v>
      </c>
      <c r="Y347" s="59">
        <f>X347/G341*100</f>
        <v>0</v>
      </c>
    </row>
    <row r="348" spans="1:25" ht="48" outlineLevel="6" thickBot="1">
      <c r="A348" s="5" t="s">
        <v>183</v>
      </c>
      <c r="B348" s="21">
        <v>951</v>
      </c>
      <c r="C348" s="6" t="s">
        <v>81</v>
      </c>
      <c r="D348" s="6" t="s">
        <v>358</v>
      </c>
      <c r="E348" s="6" t="s">
        <v>5</v>
      </c>
      <c r="F348" s="6"/>
      <c r="G348" s="7">
        <f>G349</f>
        <v>0</v>
      </c>
      <c r="H348" s="32">
        <f aca="true" t="shared" si="52" ref="H348:X348">H349+H352</f>
        <v>0</v>
      </c>
      <c r="I348" s="32">
        <f t="shared" si="52"/>
        <v>0</v>
      </c>
      <c r="J348" s="32">
        <f t="shared" si="52"/>
        <v>0</v>
      </c>
      <c r="K348" s="32">
        <f t="shared" si="52"/>
        <v>0</v>
      </c>
      <c r="L348" s="32">
        <f t="shared" si="52"/>
        <v>0</v>
      </c>
      <c r="M348" s="32">
        <f t="shared" si="52"/>
        <v>0</v>
      </c>
      <c r="N348" s="32">
        <f t="shared" si="52"/>
        <v>0</v>
      </c>
      <c r="O348" s="32">
        <f t="shared" si="52"/>
        <v>0</v>
      </c>
      <c r="P348" s="32">
        <f t="shared" si="52"/>
        <v>0</v>
      </c>
      <c r="Q348" s="32">
        <f t="shared" si="52"/>
        <v>0</v>
      </c>
      <c r="R348" s="32">
        <f t="shared" si="52"/>
        <v>0</v>
      </c>
      <c r="S348" s="32">
        <f t="shared" si="52"/>
        <v>0</v>
      </c>
      <c r="T348" s="32">
        <f t="shared" si="52"/>
        <v>0</v>
      </c>
      <c r="U348" s="32">
        <f t="shared" si="52"/>
        <v>0</v>
      </c>
      <c r="V348" s="32">
        <f t="shared" si="52"/>
        <v>0</v>
      </c>
      <c r="W348" s="32">
        <f t="shared" si="52"/>
        <v>0</v>
      </c>
      <c r="X348" s="32">
        <f t="shared" si="52"/>
        <v>0</v>
      </c>
      <c r="Y348" s="59">
        <f>X348/G342*100</f>
        <v>0</v>
      </c>
    </row>
    <row r="349" spans="1:25" ht="48.75" customHeight="1" outlineLevel="6" thickBot="1">
      <c r="A349" s="89" t="s">
        <v>121</v>
      </c>
      <c r="B349" s="93">
        <v>951</v>
      </c>
      <c r="C349" s="94" t="s">
        <v>81</v>
      </c>
      <c r="D349" s="94" t="s">
        <v>358</v>
      </c>
      <c r="E349" s="94" t="s">
        <v>120</v>
      </c>
      <c r="F349" s="94"/>
      <c r="G349" s="99">
        <v>0</v>
      </c>
      <c r="H349" s="24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42"/>
      <c r="X349" s="65">
        <v>0</v>
      </c>
      <c r="Y349" s="59">
        <f>X349/G343*100</f>
        <v>0</v>
      </c>
    </row>
    <row r="350" spans="1:25" ht="38.25" customHeight="1" outlineLevel="6" thickBot="1">
      <c r="A350" s="109" t="s">
        <v>69</v>
      </c>
      <c r="B350" s="18">
        <v>951</v>
      </c>
      <c r="C350" s="14" t="s">
        <v>68</v>
      </c>
      <c r="D350" s="14" t="s">
        <v>280</v>
      </c>
      <c r="E350" s="14" t="s">
        <v>5</v>
      </c>
      <c r="F350" s="14"/>
      <c r="G350" s="15">
        <f>G351+G357</f>
        <v>2000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127" t="s">
        <v>41</v>
      </c>
      <c r="B351" s="18">
        <v>951</v>
      </c>
      <c r="C351" s="128" t="s">
        <v>79</v>
      </c>
      <c r="D351" s="128" t="s">
        <v>359</v>
      </c>
      <c r="E351" s="128" t="s">
        <v>5</v>
      </c>
      <c r="F351" s="128"/>
      <c r="G351" s="129">
        <f>G352</f>
        <v>2000</v>
      </c>
      <c r="H351" s="31">
        <f aca="true" t="shared" si="53" ref="H351:X351">H352</f>
        <v>0</v>
      </c>
      <c r="I351" s="31">
        <f t="shared" si="53"/>
        <v>0</v>
      </c>
      <c r="J351" s="31">
        <f t="shared" si="53"/>
        <v>0</v>
      </c>
      <c r="K351" s="31">
        <f t="shared" si="53"/>
        <v>0</v>
      </c>
      <c r="L351" s="31">
        <f t="shared" si="53"/>
        <v>0</v>
      </c>
      <c r="M351" s="31">
        <f t="shared" si="53"/>
        <v>0</v>
      </c>
      <c r="N351" s="31">
        <f t="shared" si="53"/>
        <v>0</v>
      </c>
      <c r="O351" s="31">
        <f t="shared" si="53"/>
        <v>0</v>
      </c>
      <c r="P351" s="31">
        <f t="shared" si="53"/>
        <v>0</v>
      </c>
      <c r="Q351" s="31">
        <f t="shared" si="53"/>
        <v>0</v>
      </c>
      <c r="R351" s="31">
        <f t="shared" si="53"/>
        <v>0</v>
      </c>
      <c r="S351" s="31">
        <f t="shared" si="53"/>
        <v>0</v>
      </c>
      <c r="T351" s="31">
        <f t="shared" si="53"/>
        <v>0</v>
      </c>
      <c r="U351" s="31">
        <f t="shared" si="53"/>
        <v>0</v>
      </c>
      <c r="V351" s="31">
        <f t="shared" si="53"/>
        <v>0</v>
      </c>
      <c r="W351" s="31">
        <f t="shared" si="53"/>
        <v>0</v>
      </c>
      <c r="X351" s="31">
        <f t="shared" si="53"/>
        <v>0</v>
      </c>
      <c r="Y351" s="59">
        <f>X351/G345*100</f>
        <v>0</v>
      </c>
    </row>
    <row r="352" spans="1:25" ht="32.25" outlineLevel="6" thickBot="1">
      <c r="A352" s="113" t="s">
        <v>138</v>
      </c>
      <c r="B352" s="19">
        <v>951</v>
      </c>
      <c r="C352" s="11" t="s">
        <v>79</v>
      </c>
      <c r="D352" s="11" t="s">
        <v>281</v>
      </c>
      <c r="E352" s="11" t="s">
        <v>5</v>
      </c>
      <c r="F352" s="11"/>
      <c r="G352" s="12">
        <f>G353</f>
        <v>2000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>
        <v>0</v>
      </c>
      <c r="Y352" s="59" t="e">
        <f>X352/G346*100</f>
        <v>#DIV/0!</v>
      </c>
    </row>
    <row r="353" spans="1:25" ht="32.25" outlineLevel="6" thickBot="1">
      <c r="A353" s="113" t="s">
        <v>139</v>
      </c>
      <c r="B353" s="19">
        <v>951</v>
      </c>
      <c r="C353" s="9" t="s">
        <v>79</v>
      </c>
      <c r="D353" s="9" t="s">
        <v>282</v>
      </c>
      <c r="E353" s="9" t="s">
        <v>5</v>
      </c>
      <c r="F353" s="9"/>
      <c r="G353" s="10">
        <f>G354</f>
        <v>2000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48" outlineLevel="6" thickBot="1">
      <c r="A354" s="115" t="s">
        <v>184</v>
      </c>
      <c r="B354" s="91">
        <v>951</v>
      </c>
      <c r="C354" s="92" t="s">
        <v>79</v>
      </c>
      <c r="D354" s="92" t="s">
        <v>360</v>
      </c>
      <c r="E354" s="92" t="s">
        <v>5</v>
      </c>
      <c r="F354" s="92"/>
      <c r="G354" s="16">
        <f>G355</f>
        <v>2000</v>
      </c>
      <c r="H354" s="29">
        <f aca="true" t="shared" si="54" ref="H354:X354">H355+H360</f>
        <v>0</v>
      </c>
      <c r="I354" s="29">
        <f t="shared" si="54"/>
        <v>0</v>
      </c>
      <c r="J354" s="29">
        <f t="shared" si="54"/>
        <v>0</v>
      </c>
      <c r="K354" s="29">
        <f t="shared" si="54"/>
        <v>0</v>
      </c>
      <c r="L354" s="29">
        <f t="shared" si="54"/>
        <v>0</v>
      </c>
      <c r="M354" s="29">
        <f t="shared" si="54"/>
        <v>0</v>
      </c>
      <c r="N354" s="29">
        <f t="shared" si="54"/>
        <v>0</v>
      </c>
      <c r="O354" s="29">
        <f t="shared" si="54"/>
        <v>0</v>
      </c>
      <c r="P354" s="29">
        <f t="shared" si="54"/>
        <v>0</v>
      </c>
      <c r="Q354" s="29">
        <f t="shared" si="54"/>
        <v>0</v>
      </c>
      <c r="R354" s="29">
        <f t="shared" si="54"/>
        <v>0</v>
      </c>
      <c r="S354" s="29">
        <f t="shared" si="54"/>
        <v>0</v>
      </c>
      <c r="T354" s="29">
        <f t="shared" si="54"/>
        <v>0</v>
      </c>
      <c r="U354" s="29">
        <f t="shared" si="54"/>
        <v>0</v>
      </c>
      <c r="V354" s="29">
        <f t="shared" si="54"/>
        <v>0</v>
      </c>
      <c r="W354" s="29">
        <f t="shared" si="54"/>
        <v>0</v>
      </c>
      <c r="X354" s="73">
        <f t="shared" si="54"/>
        <v>1410.7881399999999</v>
      </c>
      <c r="Y354" s="59" t="e">
        <f>X354/G348*100</f>
        <v>#DIV/0!</v>
      </c>
    </row>
    <row r="355" spans="1:25" ht="16.5" outlineLevel="6" thickBot="1">
      <c r="A355" s="5" t="s">
        <v>123</v>
      </c>
      <c r="B355" s="21">
        <v>951</v>
      </c>
      <c r="C355" s="6" t="s">
        <v>79</v>
      </c>
      <c r="D355" s="6" t="s">
        <v>360</v>
      </c>
      <c r="E355" s="6" t="s">
        <v>122</v>
      </c>
      <c r="F355" s="6"/>
      <c r="G355" s="7">
        <f>G356</f>
        <v>2000</v>
      </c>
      <c r="H355" s="31">
        <f aca="true" t="shared" si="55" ref="H355:X355">H356</f>
        <v>0</v>
      </c>
      <c r="I355" s="31">
        <f t="shared" si="55"/>
        <v>0</v>
      </c>
      <c r="J355" s="31">
        <f t="shared" si="55"/>
        <v>0</v>
      </c>
      <c r="K355" s="31">
        <f t="shared" si="55"/>
        <v>0</v>
      </c>
      <c r="L355" s="31">
        <f t="shared" si="55"/>
        <v>0</v>
      </c>
      <c r="M355" s="31">
        <f t="shared" si="55"/>
        <v>0</v>
      </c>
      <c r="N355" s="31">
        <f t="shared" si="55"/>
        <v>0</v>
      </c>
      <c r="O355" s="31">
        <f t="shared" si="55"/>
        <v>0</v>
      </c>
      <c r="P355" s="31">
        <f t="shared" si="55"/>
        <v>0</v>
      </c>
      <c r="Q355" s="31">
        <f t="shared" si="55"/>
        <v>0</v>
      </c>
      <c r="R355" s="31">
        <f t="shared" si="55"/>
        <v>0</v>
      </c>
      <c r="S355" s="31">
        <f t="shared" si="55"/>
        <v>0</v>
      </c>
      <c r="T355" s="31">
        <f t="shared" si="55"/>
        <v>0</v>
      </c>
      <c r="U355" s="31">
        <f t="shared" si="55"/>
        <v>0</v>
      </c>
      <c r="V355" s="31">
        <f t="shared" si="55"/>
        <v>0</v>
      </c>
      <c r="W355" s="31">
        <f t="shared" si="55"/>
        <v>0</v>
      </c>
      <c r="X355" s="69">
        <f t="shared" si="55"/>
        <v>1362.07314</v>
      </c>
      <c r="Y355" s="59" t="e">
        <f>X355/G349*100</f>
        <v>#DIV/0!</v>
      </c>
    </row>
    <row r="356" spans="1:25" ht="19.5" customHeight="1" outlineLevel="6" thickBot="1">
      <c r="A356" s="100" t="s">
        <v>215</v>
      </c>
      <c r="B356" s="93">
        <v>951</v>
      </c>
      <c r="C356" s="94" t="s">
        <v>79</v>
      </c>
      <c r="D356" s="94" t="s">
        <v>360</v>
      </c>
      <c r="E356" s="94" t="s">
        <v>89</v>
      </c>
      <c r="F356" s="94"/>
      <c r="G356" s="99">
        <v>2000</v>
      </c>
      <c r="H356" s="32">
        <f aca="true" t="shared" si="56" ref="H356:X356">H357</f>
        <v>0</v>
      </c>
      <c r="I356" s="32">
        <f t="shared" si="56"/>
        <v>0</v>
      </c>
      <c r="J356" s="32">
        <f t="shared" si="56"/>
        <v>0</v>
      </c>
      <c r="K356" s="32">
        <f t="shared" si="56"/>
        <v>0</v>
      </c>
      <c r="L356" s="32">
        <f t="shared" si="56"/>
        <v>0</v>
      </c>
      <c r="M356" s="32">
        <f t="shared" si="56"/>
        <v>0</v>
      </c>
      <c r="N356" s="32">
        <f t="shared" si="56"/>
        <v>0</v>
      </c>
      <c r="O356" s="32">
        <f t="shared" si="56"/>
        <v>0</v>
      </c>
      <c r="P356" s="32">
        <f t="shared" si="56"/>
        <v>0</v>
      </c>
      <c r="Q356" s="32">
        <f t="shared" si="56"/>
        <v>0</v>
      </c>
      <c r="R356" s="32">
        <f t="shared" si="56"/>
        <v>0</v>
      </c>
      <c r="S356" s="32">
        <f t="shared" si="56"/>
        <v>0</v>
      </c>
      <c r="T356" s="32">
        <f t="shared" si="56"/>
        <v>0</v>
      </c>
      <c r="U356" s="32">
        <f t="shared" si="56"/>
        <v>0</v>
      </c>
      <c r="V356" s="32">
        <f t="shared" si="56"/>
        <v>0</v>
      </c>
      <c r="W356" s="32">
        <f t="shared" si="56"/>
        <v>0</v>
      </c>
      <c r="X356" s="70">
        <f t="shared" si="56"/>
        <v>1362.07314</v>
      </c>
      <c r="Y356" s="59">
        <f>X356/G350*100</f>
        <v>68.103657</v>
      </c>
    </row>
    <row r="357" spans="1:25" ht="16.5" outlineLevel="6" thickBot="1">
      <c r="A357" s="125" t="s">
        <v>70</v>
      </c>
      <c r="B357" s="18">
        <v>951</v>
      </c>
      <c r="C357" s="39" t="s">
        <v>71</v>
      </c>
      <c r="D357" s="39" t="s">
        <v>359</v>
      </c>
      <c r="E357" s="39" t="s">
        <v>5</v>
      </c>
      <c r="F357" s="39"/>
      <c r="G357" s="120">
        <f>G358</f>
        <v>0</v>
      </c>
      <c r="H357" s="34">
        <f aca="true" t="shared" si="57" ref="H357:X357">H359</f>
        <v>0</v>
      </c>
      <c r="I357" s="34">
        <f t="shared" si="57"/>
        <v>0</v>
      </c>
      <c r="J357" s="34">
        <f t="shared" si="57"/>
        <v>0</v>
      </c>
      <c r="K357" s="34">
        <f t="shared" si="57"/>
        <v>0</v>
      </c>
      <c r="L357" s="34">
        <f t="shared" si="57"/>
        <v>0</v>
      </c>
      <c r="M357" s="34">
        <f t="shared" si="57"/>
        <v>0</v>
      </c>
      <c r="N357" s="34">
        <f t="shared" si="57"/>
        <v>0</v>
      </c>
      <c r="O357" s="34">
        <f t="shared" si="57"/>
        <v>0</v>
      </c>
      <c r="P357" s="34">
        <f t="shared" si="57"/>
        <v>0</v>
      </c>
      <c r="Q357" s="34">
        <f t="shared" si="57"/>
        <v>0</v>
      </c>
      <c r="R357" s="34">
        <f t="shared" si="57"/>
        <v>0</v>
      </c>
      <c r="S357" s="34">
        <f t="shared" si="57"/>
        <v>0</v>
      </c>
      <c r="T357" s="34">
        <f t="shared" si="57"/>
        <v>0</v>
      </c>
      <c r="U357" s="34">
        <f t="shared" si="57"/>
        <v>0</v>
      </c>
      <c r="V357" s="34">
        <f t="shared" si="57"/>
        <v>0</v>
      </c>
      <c r="W357" s="34">
        <f t="shared" si="57"/>
        <v>0</v>
      </c>
      <c r="X357" s="64">
        <f t="shared" si="57"/>
        <v>1362.07314</v>
      </c>
      <c r="Y357" s="59">
        <f>X357/G351*100</f>
        <v>68.103657</v>
      </c>
    </row>
    <row r="358" spans="1:25" ht="32.25" outlineLevel="6" thickBot="1">
      <c r="A358" s="113" t="s">
        <v>138</v>
      </c>
      <c r="B358" s="19">
        <v>951</v>
      </c>
      <c r="C358" s="11" t="s">
        <v>71</v>
      </c>
      <c r="D358" s="11" t="s">
        <v>281</v>
      </c>
      <c r="E358" s="11" t="s">
        <v>5</v>
      </c>
      <c r="F358" s="11"/>
      <c r="G358" s="12">
        <f>G359</f>
        <v>0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1"/>
      <c r="Y358" s="59"/>
    </row>
    <row r="359" spans="1:25" ht="32.25" outlineLevel="6" thickBot="1">
      <c r="A359" s="113" t="s">
        <v>139</v>
      </c>
      <c r="B359" s="19">
        <v>951</v>
      </c>
      <c r="C359" s="11" t="s">
        <v>71</v>
      </c>
      <c r="D359" s="11" t="s">
        <v>282</v>
      </c>
      <c r="E359" s="11" t="s">
        <v>5</v>
      </c>
      <c r="F359" s="11"/>
      <c r="G359" s="12">
        <f>G360</f>
        <v>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1362.07314</v>
      </c>
      <c r="Y359" s="59">
        <f>X359/G353*100</f>
        <v>68.103657</v>
      </c>
    </row>
    <row r="360" spans="1:25" ht="48" outlineLevel="6" thickBot="1">
      <c r="A360" s="95" t="s">
        <v>185</v>
      </c>
      <c r="B360" s="91">
        <v>951</v>
      </c>
      <c r="C360" s="92" t="s">
        <v>71</v>
      </c>
      <c r="D360" s="92" t="s">
        <v>361</v>
      </c>
      <c r="E360" s="92" t="s">
        <v>5</v>
      </c>
      <c r="F360" s="92"/>
      <c r="G360" s="16">
        <f>G361</f>
        <v>0</v>
      </c>
      <c r="H360" s="31">
        <f aca="true" t="shared" si="58" ref="H360:X362">H361</f>
        <v>0</v>
      </c>
      <c r="I360" s="31">
        <f t="shared" si="58"/>
        <v>0</v>
      </c>
      <c r="J360" s="31">
        <f t="shared" si="58"/>
        <v>0</v>
      </c>
      <c r="K360" s="31">
        <f t="shared" si="58"/>
        <v>0</v>
      </c>
      <c r="L360" s="31">
        <f t="shared" si="58"/>
        <v>0</v>
      </c>
      <c r="M360" s="31">
        <f t="shared" si="58"/>
        <v>0</v>
      </c>
      <c r="N360" s="31">
        <f t="shared" si="58"/>
        <v>0</v>
      </c>
      <c r="O360" s="31">
        <f t="shared" si="58"/>
        <v>0</v>
      </c>
      <c r="P360" s="31">
        <f t="shared" si="58"/>
        <v>0</v>
      </c>
      <c r="Q360" s="31">
        <f t="shared" si="58"/>
        <v>0</v>
      </c>
      <c r="R360" s="31">
        <f t="shared" si="58"/>
        <v>0</v>
      </c>
      <c r="S360" s="31">
        <f t="shared" si="58"/>
        <v>0</v>
      </c>
      <c r="T360" s="31">
        <f t="shared" si="58"/>
        <v>0</v>
      </c>
      <c r="U360" s="31">
        <f t="shared" si="58"/>
        <v>0</v>
      </c>
      <c r="V360" s="31">
        <f t="shared" si="58"/>
        <v>0</v>
      </c>
      <c r="W360" s="31">
        <f t="shared" si="58"/>
        <v>0</v>
      </c>
      <c r="X360" s="66">
        <f t="shared" si="58"/>
        <v>48.715</v>
      </c>
      <c r="Y360" s="59">
        <f>X360/G354*100</f>
        <v>2.43575</v>
      </c>
    </row>
    <row r="361" spans="1:25" ht="32.25" outlineLevel="6" thickBot="1">
      <c r="A361" s="5" t="s">
        <v>101</v>
      </c>
      <c r="B361" s="21">
        <v>951</v>
      </c>
      <c r="C361" s="6" t="s">
        <v>71</v>
      </c>
      <c r="D361" s="6" t="s">
        <v>361</v>
      </c>
      <c r="E361" s="6" t="s">
        <v>95</v>
      </c>
      <c r="F361" s="6"/>
      <c r="G361" s="7">
        <f>G362</f>
        <v>0</v>
      </c>
      <c r="H361" s="32">
        <f t="shared" si="58"/>
        <v>0</v>
      </c>
      <c r="I361" s="32">
        <f t="shared" si="58"/>
        <v>0</v>
      </c>
      <c r="J361" s="32">
        <f t="shared" si="58"/>
        <v>0</v>
      </c>
      <c r="K361" s="32">
        <f t="shared" si="58"/>
        <v>0</v>
      </c>
      <c r="L361" s="32">
        <f t="shared" si="58"/>
        <v>0</v>
      </c>
      <c r="M361" s="32">
        <f t="shared" si="58"/>
        <v>0</v>
      </c>
      <c r="N361" s="32">
        <f t="shared" si="58"/>
        <v>0</v>
      </c>
      <c r="O361" s="32">
        <f t="shared" si="58"/>
        <v>0</v>
      </c>
      <c r="P361" s="32">
        <f t="shared" si="58"/>
        <v>0</v>
      </c>
      <c r="Q361" s="32">
        <f t="shared" si="58"/>
        <v>0</v>
      </c>
      <c r="R361" s="32">
        <f t="shared" si="58"/>
        <v>0</v>
      </c>
      <c r="S361" s="32">
        <f t="shared" si="58"/>
        <v>0</v>
      </c>
      <c r="T361" s="32">
        <f t="shared" si="58"/>
        <v>0</v>
      </c>
      <c r="U361" s="32">
        <f t="shared" si="58"/>
        <v>0</v>
      </c>
      <c r="V361" s="32">
        <f t="shared" si="58"/>
        <v>0</v>
      </c>
      <c r="W361" s="32">
        <f t="shared" si="58"/>
        <v>0</v>
      </c>
      <c r="X361" s="67">
        <f>X362</f>
        <v>48.715</v>
      </c>
      <c r="Y361" s="59">
        <f>X361/G355*100</f>
        <v>2.43575</v>
      </c>
    </row>
    <row r="362" spans="1:25" ht="32.25" outlineLevel="6" thickBot="1">
      <c r="A362" s="89" t="s">
        <v>103</v>
      </c>
      <c r="B362" s="93">
        <v>951</v>
      </c>
      <c r="C362" s="94" t="s">
        <v>71</v>
      </c>
      <c r="D362" s="94" t="s">
        <v>361</v>
      </c>
      <c r="E362" s="94" t="s">
        <v>97</v>
      </c>
      <c r="F362" s="94"/>
      <c r="G362" s="99">
        <v>0</v>
      </c>
      <c r="H362" s="34">
        <f t="shared" si="58"/>
        <v>0</v>
      </c>
      <c r="I362" s="34">
        <f t="shared" si="58"/>
        <v>0</v>
      </c>
      <c r="J362" s="34">
        <f t="shared" si="58"/>
        <v>0</v>
      </c>
      <c r="K362" s="34">
        <f t="shared" si="58"/>
        <v>0</v>
      </c>
      <c r="L362" s="34">
        <f t="shared" si="58"/>
        <v>0</v>
      </c>
      <c r="M362" s="34">
        <f t="shared" si="58"/>
        <v>0</v>
      </c>
      <c r="N362" s="34">
        <f t="shared" si="58"/>
        <v>0</v>
      </c>
      <c r="O362" s="34">
        <f t="shared" si="58"/>
        <v>0</v>
      </c>
      <c r="P362" s="34">
        <f t="shared" si="58"/>
        <v>0</v>
      </c>
      <c r="Q362" s="34">
        <f t="shared" si="58"/>
        <v>0</v>
      </c>
      <c r="R362" s="34">
        <f t="shared" si="58"/>
        <v>0</v>
      </c>
      <c r="S362" s="34">
        <f t="shared" si="58"/>
        <v>0</v>
      </c>
      <c r="T362" s="34">
        <f t="shared" si="58"/>
        <v>0</v>
      </c>
      <c r="U362" s="34">
        <f t="shared" si="58"/>
        <v>0</v>
      </c>
      <c r="V362" s="34">
        <f t="shared" si="58"/>
        <v>0</v>
      </c>
      <c r="W362" s="34">
        <f t="shared" si="58"/>
        <v>0</v>
      </c>
      <c r="X362" s="68">
        <f>X363</f>
        <v>48.715</v>
      </c>
      <c r="Y362" s="59">
        <f>X362/G356*100</f>
        <v>2.43575</v>
      </c>
    </row>
    <row r="363" spans="1:25" ht="32.25" outlineLevel="6" thickBot="1">
      <c r="A363" s="109" t="s">
        <v>78</v>
      </c>
      <c r="B363" s="18">
        <v>951</v>
      </c>
      <c r="C363" s="14" t="s">
        <v>65</v>
      </c>
      <c r="D363" s="14" t="s">
        <v>359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48.715</v>
      </c>
      <c r="Y363" s="59" t="e">
        <f>X363/G357*100</f>
        <v>#DIV/0!</v>
      </c>
    </row>
    <row r="364" spans="1:25" ht="16.5" outlineLevel="6" thickBot="1">
      <c r="A364" s="8" t="s">
        <v>186</v>
      </c>
      <c r="B364" s="19">
        <v>951</v>
      </c>
      <c r="C364" s="9" t="s">
        <v>66</v>
      </c>
      <c r="D364" s="9" t="s">
        <v>359</v>
      </c>
      <c r="E364" s="9" t="s">
        <v>5</v>
      </c>
      <c r="F364" s="9"/>
      <c r="G364" s="10">
        <f>G365</f>
        <v>100</v>
      </c>
      <c r="H364" s="102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75"/>
      <c r="Y364" s="59"/>
    </row>
    <row r="365" spans="1:25" ht="32.25" outlineLevel="6" thickBot="1">
      <c r="A365" s="113" t="s">
        <v>138</v>
      </c>
      <c r="B365" s="19">
        <v>951</v>
      </c>
      <c r="C365" s="9" t="s">
        <v>66</v>
      </c>
      <c r="D365" s="9" t="s">
        <v>281</v>
      </c>
      <c r="E365" s="9" t="s">
        <v>5</v>
      </c>
      <c r="F365" s="9"/>
      <c r="G365" s="10">
        <f>G366</f>
        <v>100</v>
      </c>
      <c r="H365" s="29">
        <f aca="true" t="shared" si="59" ref="H365:X368">H366</f>
        <v>0</v>
      </c>
      <c r="I365" s="29">
        <f t="shared" si="59"/>
        <v>0</v>
      </c>
      <c r="J365" s="29">
        <f t="shared" si="59"/>
        <v>0</v>
      </c>
      <c r="K365" s="29">
        <f t="shared" si="59"/>
        <v>0</v>
      </c>
      <c r="L365" s="29">
        <f t="shared" si="59"/>
        <v>0</v>
      </c>
      <c r="M365" s="29">
        <f t="shared" si="59"/>
        <v>0</v>
      </c>
      <c r="N365" s="29">
        <f t="shared" si="59"/>
        <v>0</v>
      </c>
      <c r="O365" s="29">
        <f t="shared" si="59"/>
        <v>0</v>
      </c>
      <c r="P365" s="29">
        <f t="shared" si="59"/>
        <v>0</v>
      </c>
      <c r="Q365" s="29">
        <f t="shared" si="59"/>
        <v>0</v>
      </c>
      <c r="R365" s="29">
        <f t="shared" si="59"/>
        <v>0</v>
      </c>
      <c r="S365" s="29">
        <f t="shared" si="59"/>
        <v>0</v>
      </c>
      <c r="T365" s="29">
        <f t="shared" si="59"/>
        <v>0</v>
      </c>
      <c r="U365" s="29">
        <f t="shared" si="59"/>
        <v>0</v>
      </c>
      <c r="V365" s="29">
        <f t="shared" si="59"/>
        <v>0</v>
      </c>
      <c r="W365" s="29">
        <f t="shared" si="59"/>
        <v>0</v>
      </c>
      <c r="X365" s="73">
        <f t="shared" si="59"/>
        <v>0</v>
      </c>
      <c r="Y365" s="59" t="e">
        <f aca="true" t="shared" si="60" ref="Y365:Y373">X365/G359*100</f>
        <v>#DIV/0!</v>
      </c>
    </row>
    <row r="366" spans="1:25" ht="32.25" outlineLevel="6" thickBot="1">
      <c r="A366" s="113" t="s">
        <v>139</v>
      </c>
      <c r="B366" s="19">
        <v>951</v>
      </c>
      <c r="C366" s="11" t="s">
        <v>66</v>
      </c>
      <c r="D366" s="11" t="s">
        <v>282</v>
      </c>
      <c r="E366" s="11" t="s">
        <v>5</v>
      </c>
      <c r="F366" s="11"/>
      <c r="G366" s="12">
        <f>G367</f>
        <v>100</v>
      </c>
      <c r="H366" s="31">
        <f t="shared" si="59"/>
        <v>0</v>
      </c>
      <c r="I366" s="31">
        <f t="shared" si="59"/>
        <v>0</v>
      </c>
      <c r="J366" s="31">
        <f t="shared" si="59"/>
        <v>0</v>
      </c>
      <c r="K366" s="31">
        <f t="shared" si="59"/>
        <v>0</v>
      </c>
      <c r="L366" s="31">
        <f t="shared" si="59"/>
        <v>0</v>
      </c>
      <c r="M366" s="31">
        <f t="shared" si="59"/>
        <v>0</v>
      </c>
      <c r="N366" s="31">
        <f t="shared" si="59"/>
        <v>0</v>
      </c>
      <c r="O366" s="31">
        <f t="shared" si="59"/>
        <v>0</v>
      </c>
      <c r="P366" s="31">
        <f t="shared" si="59"/>
        <v>0</v>
      </c>
      <c r="Q366" s="31">
        <f t="shared" si="59"/>
        <v>0</v>
      </c>
      <c r="R366" s="31">
        <f t="shared" si="59"/>
        <v>0</v>
      </c>
      <c r="S366" s="31">
        <f t="shared" si="59"/>
        <v>0</v>
      </c>
      <c r="T366" s="31">
        <f t="shared" si="59"/>
        <v>0</v>
      </c>
      <c r="U366" s="31">
        <f t="shared" si="59"/>
        <v>0</v>
      </c>
      <c r="V366" s="31">
        <f t="shared" si="59"/>
        <v>0</v>
      </c>
      <c r="W366" s="31">
        <f t="shared" si="59"/>
        <v>0</v>
      </c>
      <c r="X366" s="66">
        <f t="shared" si="59"/>
        <v>0</v>
      </c>
      <c r="Y366" s="59" t="e">
        <f t="shared" si="60"/>
        <v>#DIV/0!</v>
      </c>
    </row>
    <row r="367" spans="1:25" ht="32.25" outlineLevel="6" thickBot="1">
      <c r="A367" s="95" t="s">
        <v>187</v>
      </c>
      <c r="B367" s="91">
        <v>951</v>
      </c>
      <c r="C367" s="92" t="s">
        <v>66</v>
      </c>
      <c r="D367" s="92" t="s">
        <v>362</v>
      </c>
      <c r="E367" s="92" t="s">
        <v>5</v>
      </c>
      <c r="F367" s="92"/>
      <c r="G367" s="16">
        <f>G368</f>
        <v>100</v>
      </c>
      <c r="H367" s="32">
        <f t="shared" si="59"/>
        <v>0</v>
      </c>
      <c r="I367" s="32">
        <f t="shared" si="59"/>
        <v>0</v>
      </c>
      <c r="J367" s="32">
        <f t="shared" si="59"/>
        <v>0</v>
      </c>
      <c r="K367" s="32">
        <f t="shared" si="59"/>
        <v>0</v>
      </c>
      <c r="L367" s="32">
        <f t="shared" si="59"/>
        <v>0</v>
      </c>
      <c r="M367" s="32">
        <f t="shared" si="59"/>
        <v>0</v>
      </c>
      <c r="N367" s="32">
        <f t="shared" si="59"/>
        <v>0</v>
      </c>
      <c r="O367" s="32">
        <f t="shared" si="59"/>
        <v>0</v>
      </c>
      <c r="P367" s="32">
        <f t="shared" si="59"/>
        <v>0</v>
      </c>
      <c r="Q367" s="32">
        <f t="shared" si="59"/>
        <v>0</v>
      </c>
      <c r="R367" s="32">
        <f t="shared" si="59"/>
        <v>0</v>
      </c>
      <c r="S367" s="32">
        <f t="shared" si="59"/>
        <v>0</v>
      </c>
      <c r="T367" s="32">
        <f t="shared" si="59"/>
        <v>0</v>
      </c>
      <c r="U367" s="32">
        <f t="shared" si="59"/>
        <v>0</v>
      </c>
      <c r="V367" s="32">
        <f t="shared" si="59"/>
        <v>0</v>
      </c>
      <c r="W367" s="32">
        <f t="shared" si="59"/>
        <v>0</v>
      </c>
      <c r="X367" s="67">
        <f t="shared" si="59"/>
        <v>0</v>
      </c>
      <c r="Y367" s="59" t="e">
        <f t="shared" si="60"/>
        <v>#DIV/0!</v>
      </c>
    </row>
    <row r="368" spans="1:25" ht="16.5" outlineLevel="6" thickBot="1">
      <c r="A368" s="5" t="s">
        <v>131</v>
      </c>
      <c r="B368" s="21">
        <v>951</v>
      </c>
      <c r="C368" s="6" t="s">
        <v>66</v>
      </c>
      <c r="D368" s="6" t="s">
        <v>362</v>
      </c>
      <c r="E368" s="6" t="s">
        <v>237</v>
      </c>
      <c r="F368" s="6"/>
      <c r="G368" s="7">
        <v>100</v>
      </c>
      <c r="H368" s="34">
        <f t="shared" si="59"/>
        <v>0</v>
      </c>
      <c r="I368" s="34">
        <f t="shared" si="59"/>
        <v>0</v>
      </c>
      <c r="J368" s="34">
        <f t="shared" si="59"/>
        <v>0</v>
      </c>
      <c r="K368" s="34">
        <f t="shared" si="59"/>
        <v>0</v>
      </c>
      <c r="L368" s="34">
        <f t="shared" si="59"/>
        <v>0</v>
      </c>
      <c r="M368" s="34">
        <f t="shared" si="59"/>
        <v>0</v>
      </c>
      <c r="N368" s="34">
        <f t="shared" si="59"/>
        <v>0</v>
      </c>
      <c r="O368" s="34">
        <f t="shared" si="59"/>
        <v>0</v>
      </c>
      <c r="P368" s="34">
        <f t="shared" si="59"/>
        <v>0</v>
      </c>
      <c r="Q368" s="34">
        <f t="shared" si="59"/>
        <v>0</v>
      </c>
      <c r="R368" s="34">
        <f t="shared" si="59"/>
        <v>0</v>
      </c>
      <c r="S368" s="34">
        <f t="shared" si="59"/>
        <v>0</v>
      </c>
      <c r="T368" s="34">
        <f t="shared" si="59"/>
        <v>0</v>
      </c>
      <c r="U368" s="34">
        <f t="shared" si="59"/>
        <v>0</v>
      </c>
      <c r="V368" s="34">
        <f t="shared" si="59"/>
        <v>0</v>
      </c>
      <c r="W368" s="34">
        <f t="shared" si="59"/>
        <v>0</v>
      </c>
      <c r="X368" s="68">
        <f t="shared" si="59"/>
        <v>0</v>
      </c>
      <c r="Y368" s="59" t="e">
        <f t="shared" si="60"/>
        <v>#DIV/0!</v>
      </c>
    </row>
    <row r="369" spans="1:25" ht="63.75" outlineLevel="6" thickBot="1">
      <c r="A369" s="109" t="s">
        <v>73</v>
      </c>
      <c r="B369" s="18">
        <v>951</v>
      </c>
      <c r="C369" s="14" t="s">
        <v>74</v>
      </c>
      <c r="D369" s="14" t="s">
        <v>359</v>
      </c>
      <c r="E369" s="14" t="s">
        <v>5</v>
      </c>
      <c r="F369" s="14"/>
      <c r="G369" s="15">
        <f aca="true" t="shared" si="61" ref="G369:G374">G370</f>
        <v>20178</v>
      </c>
      <c r="H369" s="25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43"/>
      <c r="X369" s="65">
        <v>0</v>
      </c>
      <c r="Y369" s="59">
        <f t="shared" si="60"/>
        <v>0</v>
      </c>
    </row>
    <row r="370" spans="1:25" ht="48" outlineLevel="6" thickBot="1">
      <c r="A370" s="113" t="s">
        <v>76</v>
      </c>
      <c r="B370" s="19">
        <v>951</v>
      </c>
      <c r="C370" s="9" t="s">
        <v>75</v>
      </c>
      <c r="D370" s="9" t="s">
        <v>359</v>
      </c>
      <c r="E370" s="9" t="s">
        <v>5</v>
      </c>
      <c r="F370" s="9"/>
      <c r="G370" s="10">
        <f t="shared" si="61"/>
        <v>20178</v>
      </c>
      <c r="H370" s="29" t="e">
        <f aca="true" t="shared" si="62" ref="H370:X372">H371</f>
        <v>#REF!</v>
      </c>
      <c r="I370" s="29" t="e">
        <f t="shared" si="62"/>
        <v>#REF!</v>
      </c>
      <c r="J370" s="29" t="e">
        <f t="shared" si="62"/>
        <v>#REF!</v>
      </c>
      <c r="K370" s="29" t="e">
        <f t="shared" si="62"/>
        <v>#REF!</v>
      </c>
      <c r="L370" s="29" t="e">
        <f t="shared" si="62"/>
        <v>#REF!</v>
      </c>
      <c r="M370" s="29" t="e">
        <f t="shared" si="62"/>
        <v>#REF!</v>
      </c>
      <c r="N370" s="29" t="e">
        <f t="shared" si="62"/>
        <v>#REF!</v>
      </c>
      <c r="O370" s="29" t="e">
        <f t="shared" si="62"/>
        <v>#REF!</v>
      </c>
      <c r="P370" s="29" t="e">
        <f t="shared" si="62"/>
        <v>#REF!</v>
      </c>
      <c r="Q370" s="29" t="e">
        <f t="shared" si="62"/>
        <v>#REF!</v>
      </c>
      <c r="R370" s="29" t="e">
        <f t="shared" si="62"/>
        <v>#REF!</v>
      </c>
      <c r="S370" s="29" t="e">
        <f t="shared" si="62"/>
        <v>#REF!</v>
      </c>
      <c r="T370" s="29" t="e">
        <f t="shared" si="62"/>
        <v>#REF!</v>
      </c>
      <c r="U370" s="29" t="e">
        <f t="shared" si="62"/>
        <v>#REF!</v>
      </c>
      <c r="V370" s="29" t="e">
        <f t="shared" si="62"/>
        <v>#REF!</v>
      </c>
      <c r="W370" s="29" t="e">
        <f t="shared" si="62"/>
        <v>#REF!</v>
      </c>
      <c r="X370" s="73" t="e">
        <f t="shared" si="62"/>
        <v>#REF!</v>
      </c>
      <c r="Y370" s="59" t="e">
        <f t="shared" si="60"/>
        <v>#REF!</v>
      </c>
    </row>
    <row r="371" spans="1:25" ht="32.25" outlineLevel="6" thickBot="1">
      <c r="A371" s="113" t="s">
        <v>138</v>
      </c>
      <c r="B371" s="19">
        <v>951</v>
      </c>
      <c r="C371" s="9" t="s">
        <v>75</v>
      </c>
      <c r="D371" s="9" t="s">
        <v>281</v>
      </c>
      <c r="E371" s="9" t="s">
        <v>5</v>
      </c>
      <c r="F371" s="9"/>
      <c r="G371" s="10">
        <f t="shared" si="61"/>
        <v>20178</v>
      </c>
      <c r="H371" s="31" t="e">
        <f t="shared" si="62"/>
        <v>#REF!</v>
      </c>
      <c r="I371" s="31" t="e">
        <f t="shared" si="62"/>
        <v>#REF!</v>
      </c>
      <c r="J371" s="31" t="e">
        <f t="shared" si="62"/>
        <v>#REF!</v>
      </c>
      <c r="K371" s="31" t="e">
        <f t="shared" si="62"/>
        <v>#REF!</v>
      </c>
      <c r="L371" s="31" t="e">
        <f t="shared" si="62"/>
        <v>#REF!</v>
      </c>
      <c r="M371" s="31" t="e">
        <f t="shared" si="62"/>
        <v>#REF!</v>
      </c>
      <c r="N371" s="31" t="e">
        <f t="shared" si="62"/>
        <v>#REF!</v>
      </c>
      <c r="O371" s="31" t="e">
        <f t="shared" si="62"/>
        <v>#REF!</v>
      </c>
      <c r="P371" s="31" t="e">
        <f t="shared" si="62"/>
        <v>#REF!</v>
      </c>
      <c r="Q371" s="31" t="e">
        <f t="shared" si="62"/>
        <v>#REF!</v>
      </c>
      <c r="R371" s="31" t="e">
        <f t="shared" si="62"/>
        <v>#REF!</v>
      </c>
      <c r="S371" s="31" t="e">
        <f t="shared" si="62"/>
        <v>#REF!</v>
      </c>
      <c r="T371" s="31" t="e">
        <f t="shared" si="62"/>
        <v>#REF!</v>
      </c>
      <c r="U371" s="31" t="e">
        <f t="shared" si="62"/>
        <v>#REF!</v>
      </c>
      <c r="V371" s="31" t="e">
        <f t="shared" si="62"/>
        <v>#REF!</v>
      </c>
      <c r="W371" s="31" t="e">
        <f t="shared" si="62"/>
        <v>#REF!</v>
      </c>
      <c r="X371" s="66" t="e">
        <f t="shared" si="62"/>
        <v>#REF!</v>
      </c>
      <c r="Y371" s="59" t="e">
        <f t="shared" si="60"/>
        <v>#REF!</v>
      </c>
    </row>
    <row r="372" spans="1:25" ht="32.25" outlineLevel="6" thickBot="1">
      <c r="A372" s="113" t="s">
        <v>139</v>
      </c>
      <c r="B372" s="19">
        <v>951</v>
      </c>
      <c r="C372" s="11" t="s">
        <v>75</v>
      </c>
      <c r="D372" s="11" t="s">
        <v>282</v>
      </c>
      <c r="E372" s="11" t="s">
        <v>5</v>
      </c>
      <c r="F372" s="11"/>
      <c r="G372" s="12">
        <f t="shared" si="61"/>
        <v>20178</v>
      </c>
      <c r="H372" s="32" t="e">
        <f t="shared" si="62"/>
        <v>#REF!</v>
      </c>
      <c r="I372" s="32" t="e">
        <f t="shared" si="62"/>
        <v>#REF!</v>
      </c>
      <c r="J372" s="32" t="e">
        <f t="shared" si="62"/>
        <v>#REF!</v>
      </c>
      <c r="K372" s="32" t="e">
        <f t="shared" si="62"/>
        <v>#REF!</v>
      </c>
      <c r="L372" s="32" t="e">
        <f t="shared" si="62"/>
        <v>#REF!</v>
      </c>
      <c r="M372" s="32" t="e">
        <f t="shared" si="62"/>
        <v>#REF!</v>
      </c>
      <c r="N372" s="32" t="e">
        <f t="shared" si="62"/>
        <v>#REF!</v>
      </c>
      <c r="O372" s="32" t="e">
        <f t="shared" si="62"/>
        <v>#REF!</v>
      </c>
      <c r="P372" s="32" t="e">
        <f t="shared" si="62"/>
        <v>#REF!</v>
      </c>
      <c r="Q372" s="32" t="e">
        <f t="shared" si="62"/>
        <v>#REF!</v>
      </c>
      <c r="R372" s="32" t="e">
        <f t="shared" si="62"/>
        <v>#REF!</v>
      </c>
      <c r="S372" s="32" t="e">
        <f t="shared" si="62"/>
        <v>#REF!</v>
      </c>
      <c r="T372" s="32" t="e">
        <f t="shared" si="62"/>
        <v>#REF!</v>
      </c>
      <c r="U372" s="32" t="e">
        <f t="shared" si="62"/>
        <v>#REF!</v>
      </c>
      <c r="V372" s="32" t="e">
        <f t="shared" si="62"/>
        <v>#REF!</v>
      </c>
      <c r="W372" s="32" t="e">
        <f t="shared" si="62"/>
        <v>#REF!</v>
      </c>
      <c r="X372" s="67" t="e">
        <f t="shared" si="62"/>
        <v>#REF!</v>
      </c>
      <c r="Y372" s="59" t="e">
        <f t="shared" si="60"/>
        <v>#REF!</v>
      </c>
    </row>
    <row r="373" spans="1:25" ht="48" outlineLevel="6" thickBot="1">
      <c r="A373" s="5" t="s">
        <v>188</v>
      </c>
      <c r="B373" s="21">
        <v>951</v>
      </c>
      <c r="C373" s="6" t="s">
        <v>75</v>
      </c>
      <c r="D373" s="6" t="s">
        <v>363</v>
      </c>
      <c r="E373" s="6" t="s">
        <v>5</v>
      </c>
      <c r="F373" s="6"/>
      <c r="G373" s="7">
        <f t="shared" si="61"/>
        <v>20178</v>
      </c>
      <c r="H373" s="34" t="e">
        <f>#REF!</f>
        <v>#REF!</v>
      </c>
      <c r="I373" s="34" t="e">
        <f>#REF!</f>
        <v>#REF!</v>
      </c>
      <c r="J373" s="34" t="e">
        <f>#REF!</f>
        <v>#REF!</v>
      </c>
      <c r="K373" s="34" t="e">
        <f>#REF!</f>
        <v>#REF!</v>
      </c>
      <c r="L373" s="34" t="e">
        <f>#REF!</f>
        <v>#REF!</v>
      </c>
      <c r="M373" s="34" t="e">
        <f>#REF!</f>
        <v>#REF!</v>
      </c>
      <c r="N373" s="34" t="e">
        <f>#REF!</f>
        <v>#REF!</v>
      </c>
      <c r="O373" s="34" t="e">
        <f>#REF!</f>
        <v>#REF!</v>
      </c>
      <c r="P373" s="34" t="e">
        <f>#REF!</f>
        <v>#REF!</v>
      </c>
      <c r="Q373" s="34" t="e">
        <f>#REF!</f>
        <v>#REF!</v>
      </c>
      <c r="R373" s="34" t="e">
        <f>#REF!</f>
        <v>#REF!</v>
      </c>
      <c r="S373" s="34" t="e">
        <f>#REF!</f>
        <v>#REF!</v>
      </c>
      <c r="T373" s="34" t="e">
        <f>#REF!</f>
        <v>#REF!</v>
      </c>
      <c r="U373" s="34" t="e">
        <f>#REF!</f>
        <v>#REF!</v>
      </c>
      <c r="V373" s="34" t="e">
        <f>#REF!</f>
        <v>#REF!</v>
      </c>
      <c r="W373" s="34" t="e">
        <f>#REF!</f>
        <v>#REF!</v>
      </c>
      <c r="X373" s="68" t="e">
        <f>#REF!</f>
        <v>#REF!</v>
      </c>
      <c r="Y373" s="59" t="e">
        <f t="shared" si="60"/>
        <v>#REF!</v>
      </c>
    </row>
    <row r="374" spans="1:25" ht="16.5" outlineLevel="6" thickBot="1">
      <c r="A374" s="5" t="s">
        <v>134</v>
      </c>
      <c r="B374" s="21">
        <v>951</v>
      </c>
      <c r="C374" s="6" t="s">
        <v>75</v>
      </c>
      <c r="D374" s="6" t="s">
        <v>363</v>
      </c>
      <c r="E374" s="6" t="s">
        <v>132</v>
      </c>
      <c r="F374" s="6"/>
      <c r="G374" s="7">
        <f t="shared" si="61"/>
        <v>20178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6.5" outlineLevel="6" thickBot="1">
      <c r="A375" s="89" t="s">
        <v>135</v>
      </c>
      <c r="B375" s="93">
        <v>951</v>
      </c>
      <c r="C375" s="94" t="s">
        <v>75</v>
      </c>
      <c r="D375" s="94" t="s">
        <v>363</v>
      </c>
      <c r="E375" s="94" t="s">
        <v>133</v>
      </c>
      <c r="F375" s="94"/>
      <c r="G375" s="99">
        <v>20178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1"/>
      <c r="B376" s="52"/>
      <c r="C376" s="52"/>
      <c r="D376" s="52"/>
      <c r="E376" s="52"/>
      <c r="F376" s="52"/>
      <c r="G376" s="53"/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43.5" outlineLevel="6" thickBot="1">
      <c r="A377" s="104" t="s">
        <v>63</v>
      </c>
      <c r="B377" s="105" t="s">
        <v>62</v>
      </c>
      <c r="C377" s="105" t="s">
        <v>61</v>
      </c>
      <c r="D377" s="105" t="s">
        <v>359</v>
      </c>
      <c r="E377" s="105" t="s">
        <v>5</v>
      </c>
      <c r="F377" s="106"/>
      <c r="G377" s="154">
        <f>G378+G490</f>
        <v>434858.69928999996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19.5" outlineLevel="6" thickBot="1">
      <c r="A378" s="109" t="s">
        <v>47</v>
      </c>
      <c r="B378" s="18">
        <v>953</v>
      </c>
      <c r="C378" s="14" t="s">
        <v>46</v>
      </c>
      <c r="D378" s="14" t="s">
        <v>359</v>
      </c>
      <c r="E378" s="14" t="s">
        <v>5</v>
      </c>
      <c r="F378" s="14"/>
      <c r="G378" s="155">
        <f>G379+G399+G455+G472</f>
        <v>431589.69928999996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</row>
    <row r="379" spans="1:25" ht="19.5" outlineLevel="6" thickBot="1">
      <c r="A379" s="109" t="s">
        <v>136</v>
      </c>
      <c r="B379" s="18">
        <v>953</v>
      </c>
      <c r="C379" s="14" t="s">
        <v>18</v>
      </c>
      <c r="D379" s="14" t="s">
        <v>359</v>
      </c>
      <c r="E379" s="14" t="s">
        <v>5</v>
      </c>
      <c r="F379" s="14"/>
      <c r="G379" s="155">
        <f>G384+G380</f>
        <v>92310.9899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</row>
    <row r="380" spans="1:25" ht="32.25" outlineLevel="6" thickBot="1">
      <c r="A380" s="113" t="s">
        <v>138</v>
      </c>
      <c r="B380" s="19">
        <v>953</v>
      </c>
      <c r="C380" s="9" t="s">
        <v>18</v>
      </c>
      <c r="D380" s="9" t="s">
        <v>281</v>
      </c>
      <c r="E380" s="9" t="s">
        <v>5</v>
      </c>
      <c r="F380" s="9"/>
      <c r="G380" s="156">
        <f>G381</f>
        <v>0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</row>
    <row r="381" spans="1:25" ht="18.75" customHeight="1" outlineLevel="6" thickBot="1">
      <c r="A381" s="113" t="s">
        <v>139</v>
      </c>
      <c r="B381" s="19">
        <v>953</v>
      </c>
      <c r="C381" s="9" t="s">
        <v>18</v>
      </c>
      <c r="D381" s="9" t="s">
        <v>282</v>
      </c>
      <c r="E381" s="9" t="s">
        <v>5</v>
      </c>
      <c r="F381" s="9"/>
      <c r="G381" s="156">
        <f>G382</f>
        <v>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</row>
    <row r="382" spans="1:25" ht="16.5" outlineLevel="6" thickBot="1">
      <c r="A382" s="95" t="s">
        <v>144</v>
      </c>
      <c r="B382" s="91">
        <v>953</v>
      </c>
      <c r="C382" s="92" t="s">
        <v>18</v>
      </c>
      <c r="D382" s="92" t="s">
        <v>287</v>
      </c>
      <c r="E382" s="92" t="s">
        <v>5</v>
      </c>
      <c r="F382" s="92"/>
      <c r="G382" s="158">
        <f>G383</f>
        <v>0</v>
      </c>
      <c r="H382" s="25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43"/>
      <c r="X382" s="74"/>
      <c r="Y382" s="59">
        <v>0</v>
      </c>
    </row>
    <row r="383" spans="1:25" ht="16.5" outlineLevel="6" thickBot="1">
      <c r="A383" s="5" t="s">
        <v>112</v>
      </c>
      <c r="B383" s="21">
        <v>953</v>
      </c>
      <c r="C383" s="6" t="s">
        <v>18</v>
      </c>
      <c r="D383" s="6" t="s">
        <v>287</v>
      </c>
      <c r="E383" s="6" t="s">
        <v>89</v>
      </c>
      <c r="F383" s="6"/>
      <c r="G383" s="159">
        <v>0</v>
      </c>
      <c r="H383" s="28" t="e">
        <f>H384+#REF!</f>
        <v>#REF!</v>
      </c>
      <c r="I383" s="28" t="e">
        <f>I384+#REF!</f>
        <v>#REF!</v>
      </c>
      <c r="J383" s="28" t="e">
        <f>J384+#REF!</f>
        <v>#REF!</v>
      </c>
      <c r="K383" s="28" t="e">
        <f>K384+#REF!</f>
        <v>#REF!</v>
      </c>
      <c r="L383" s="28" t="e">
        <f>L384+#REF!</f>
        <v>#REF!</v>
      </c>
      <c r="M383" s="28" t="e">
        <f>M384+#REF!</f>
        <v>#REF!</v>
      </c>
      <c r="N383" s="28" t="e">
        <f>N384+#REF!</f>
        <v>#REF!</v>
      </c>
      <c r="O383" s="28" t="e">
        <f>O384+#REF!</f>
        <v>#REF!</v>
      </c>
      <c r="P383" s="28" t="e">
        <f>P384+#REF!</f>
        <v>#REF!</v>
      </c>
      <c r="Q383" s="28" t="e">
        <f>Q384+#REF!</f>
        <v>#REF!</v>
      </c>
      <c r="R383" s="28" t="e">
        <f>R384+#REF!</f>
        <v>#REF!</v>
      </c>
      <c r="S383" s="28" t="e">
        <f>S384+#REF!</f>
        <v>#REF!</v>
      </c>
      <c r="T383" s="28" t="e">
        <f>T384+#REF!</f>
        <v>#REF!</v>
      </c>
      <c r="U383" s="28" t="e">
        <f>U384+#REF!</f>
        <v>#REF!</v>
      </c>
      <c r="V383" s="28" t="e">
        <f>V384+#REF!</f>
        <v>#REF!</v>
      </c>
      <c r="W383" s="28" t="e">
        <f>W384+#REF!</f>
        <v>#REF!</v>
      </c>
      <c r="X383" s="60" t="e">
        <f>X384+#REF!</f>
        <v>#REF!</v>
      </c>
      <c r="Y383" s="59" t="e">
        <f>X383/G377*100</f>
        <v>#REF!</v>
      </c>
    </row>
    <row r="384" spans="1:25" ht="19.5" outlineLevel="6" thickBot="1">
      <c r="A384" s="80" t="s">
        <v>253</v>
      </c>
      <c r="B384" s="19">
        <v>953</v>
      </c>
      <c r="C384" s="9" t="s">
        <v>18</v>
      </c>
      <c r="D384" s="9" t="s">
        <v>364</v>
      </c>
      <c r="E384" s="9" t="s">
        <v>5</v>
      </c>
      <c r="F384" s="9"/>
      <c r="G384" s="156">
        <f>G385+G395</f>
        <v>92310.9899</v>
      </c>
      <c r="H384" s="29" t="e">
        <f>H390+H395+#REF!+H488</f>
        <v>#REF!</v>
      </c>
      <c r="I384" s="29" t="e">
        <f>I390+I395+#REF!+I488</f>
        <v>#REF!</v>
      </c>
      <c r="J384" s="29" t="e">
        <f>J390+J395+#REF!+J488</f>
        <v>#REF!</v>
      </c>
      <c r="K384" s="29" t="e">
        <f>K390+K395+#REF!+K488</f>
        <v>#REF!</v>
      </c>
      <c r="L384" s="29" t="e">
        <f>L390+L395+#REF!+L488</f>
        <v>#REF!</v>
      </c>
      <c r="M384" s="29" t="e">
        <f>M390+M395+#REF!+M488</f>
        <v>#REF!</v>
      </c>
      <c r="N384" s="29" t="e">
        <f>N390+N395+#REF!+N488</f>
        <v>#REF!</v>
      </c>
      <c r="O384" s="29" t="e">
        <f>O390+O395+#REF!+O488</f>
        <v>#REF!</v>
      </c>
      <c r="P384" s="29" t="e">
        <f>P390+P395+#REF!+P488</f>
        <v>#REF!</v>
      </c>
      <c r="Q384" s="29" t="e">
        <f>Q390+Q395+#REF!+Q488</f>
        <v>#REF!</v>
      </c>
      <c r="R384" s="29" t="e">
        <f>R390+R395+#REF!+R488</f>
        <v>#REF!</v>
      </c>
      <c r="S384" s="29" t="e">
        <f>S390+S395+#REF!+S488</f>
        <v>#REF!</v>
      </c>
      <c r="T384" s="29" t="e">
        <f>T390+T395+#REF!+T488</f>
        <v>#REF!</v>
      </c>
      <c r="U384" s="29" t="e">
        <f>U390+U395+#REF!+U488</f>
        <v>#REF!</v>
      </c>
      <c r="V384" s="29" t="e">
        <f>V390+V395+#REF!+V488</f>
        <v>#REF!</v>
      </c>
      <c r="W384" s="29" t="e">
        <f>W390+W395+#REF!+W488</f>
        <v>#REF!</v>
      </c>
      <c r="X384" s="29" t="e">
        <f>X390+X395+#REF!+X488</f>
        <v>#REF!</v>
      </c>
      <c r="Y384" s="59" t="e">
        <f>X384/G378*100</f>
        <v>#REF!</v>
      </c>
    </row>
    <row r="385" spans="1:25" ht="32.25" outlineLevel="6" thickBot="1">
      <c r="A385" s="80" t="s">
        <v>189</v>
      </c>
      <c r="B385" s="19">
        <v>953</v>
      </c>
      <c r="C385" s="11" t="s">
        <v>18</v>
      </c>
      <c r="D385" s="11" t="s">
        <v>365</v>
      </c>
      <c r="E385" s="11" t="s">
        <v>5</v>
      </c>
      <c r="F385" s="11"/>
      <c r="G385" s="157">
        <f>G386+G389+G392</f>
        <v>92310.9899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</row>
    <row r="386" spans="1:25" ht="32.25" outlineLevel="6" thickBot="1">
      <c r="A386" s="95" t="s">
        <v>164</v>
      </c>
      <c r="B386" s="91">
        <v>953</v>
      </c>
      <c r="C386" s="92" t="s">
        <v>18</v>
      </c>
      <c r="D386" s="92" t="s">
        <v>366</v>
      </c>
      <c r="E386" s="92" t="s">
        <v>5</v>
      </c>
      <c r="F386" s="92"/>
      <c r="G386" s="158">
        <f>G387</f>
        <v>28995.98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</row>
    <row r="387" spans="1:25" ht="19.5" outlineLevel="6" thickBot="1">
      <c r="A387" s="5" t="s">
        <v>123</v>
      </c>
      <c r="B387" s="21">
        <v>953</v>
      </c>
      <c r="C387" s="6" t="s">
        <v>18</v>
      </c>
      <c r="D387" s="6" t="s">
        <v>366</v>
      </c>
      <c r="E387" s="6" t="s">
        <v>122</v>
      </c>
      <c r="F387" s="6"/>
      <c r="G387" s="159">
        <f>G388</f>
        <v>28995.98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42"/>
      <c r="Y387" s="59"/>
    </row>
    <row r="388" spans="1:25" ht="48" outlineLevel="6" thickBot="1">
      <c r="A388" s="100" t="s">
        <v>215</v>
      </c>
      <c r="B388" s="93">
        <v>953</v>
      </c>
      <c r="C388" s="94" t="s">
        <v>18</v>
      </c>
      <c r="D388" s="94" t="s">
        <v>366</v>
      </c>
      <c r="E388" s="94" t="s">
        <v>89</v>
      </c>
      <c r="F388" s="94"/>
      <c r="G388" s="160">
        <v>28995.98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42"/>
      <c r="Y388" s="59"/>
    </row>
    <row r="389" spans="1:25" ht="63.75" outlineLevel="6" thickBot="1">
      <c r="A389" s="115" t="s">
        <v>190</v>
      </c>
      <c r="B389" s="91">
        <v>953</v>
      </c>
      <c r="C389" s="92" t="s">
        <v>18</v>
      </c>
      <c r="D389" s="92" t="s">
        <v>367</v>
      </c>
      <c r="E389" s="92" t="s">
        <v>5</v>
      </c>
      <c r="F389" s="92"/>
      <c r="G389" s="158">
        <f>G390</f>
        <v>61114</v>
      </c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42"/>
      <c r="Y389" s="59"/>
    </row>
    <row r="390" spans="1:25" ht="16.5" outlineLevel="6" thickBot="1">
      <c r="A390" s="5" t="s">
        <v>123</v>
      </c>
      <c r="B390" s="21">
        <v>953</v>
      </c>
      <c r="C390" s="6" t="s">
        <v>18</v>
      </c>
      <c r="D390" s="6" t="s">
        <v>367</v>
      </c>
      <c r="E390" s="6" t="s">
        <v>122</v>
      </c>
      <c r="F390" s="6"/>
      <c r="G390" s="159">
        <f>G391</f>
        <v>61114</v>
      </c>
      <c r="H390" s="32">
        <f aca="true" t="shared" si="63" ref="H390:X390">H391</f>
        <v>0</v>
      </c>
      <c r="I390" s="32">
        <f t="shared" si="63"/>
        <v>0</v>
      </c>
      <c r="J390" s="32">
        <f t="shared" si="63"/>
        <v>0</v>
      </c>
      <c r="K390" s="32">
        <f t="shared" si="63"/>
        <v>0</v>
      </c>
      <c r="L390" s="32">
        <f t="shared" si="63"/>
        <v>0</v>
      </c>
      <c r="M390" s="32">
        <f t="shared" si="63"/>
        <v>0</v>
      </c>
      <c r="N390" s="32">
        <f t="shared" si="63"/>
        <v>0</v>
      </c>
      <c r="O390" s="32">
        <f t="shared" si="63"/>
        <v>0</v>
      </c>
      <c r="P390" s="32">
        <f t="shared" si="63"/>
        <v>0</v>
      </c>
      <c r="Q390" s="32">
        <f t="shared" si="63"/>
        <v>0</v>
      </c>
      <c r="R390" s="32">
        <f t="shared" si="63"/>
        <v>0</v>
      </c>
      <c r="S390" s="32">
        <f t="shared" si="63"/>
        <v>0</v>
      </c>
      <c r="T390" s="32">
        <f t="shared" si="63"/>
        <v>0</v>
      </c>
      <c r="U390" s="32">
        <f t="shared" si="63"/>
        <v>0</v>
      </c>
      <c r="V390" s="32">
        <f t="shared" si="63"/>
        <v>0</v>
      </c>
      <c r="W390" s="32">
        <f t="shared" si="63"/>
        <v>0</v>
      </c>
      <c r="X390" s="67">
        <f t="shared" si="63"/>
        <v>34477.81647</v>
      </c>
      <c r="Y390" s="59">
        <f>X390/G384*100</f>
        <v>37.34963356730291</v>
      </c>
    </row>
    <row r="391" spans="1:25" ht="48" outlineLevel="6" thickBot="1">
      <c r="A391" s="100" t="s">
        <v>215</v>
      </c>
      <c r="B391" s="93">
        <v>953</v>
      </c>
      <c r="C391" s="94" t="s">
        <v>18</v>
      </c>
      <c r="D391" s="94" t="s">
        <v>367</v>
      </c>
      <c r="E391" s="94" t="s">
        <v>89</v>
      </c>
      <c r="F391" s="94"/>
      <c r="G391" s="160">
        <v>61114</v>
      </c>
      <c r="H391" s="34">
        <f aca="true" t="shared" si="64" ref="H391:X391">H393</f>
        <v>0</v>
      </c>
      <c r="I391" s="34">
        <f t="shared" si="64"/>
        <v>0</v>
      </c>
      <c r="J391" s="34">
        <f t="shared" si="64"/>
        <v>0</v>
      </c>
      <c r="K391" s="34">
        <f t="shared" si="64"/>
        <v>0</v>
      </c>
      <c r="L391" s="34">
        <f t="shared" si="64"/>
        <v>0</v>
      </c>
      <c r="M391" s="34">
        <f t="shared" si="64"/>
        <v>0</v>
      </c>
      <c r="N391" s="34">
        <f t="shared" si="64"/>
        <v>0</v>
      </c>
      <c r="O391" s="34">
        <f t="shared" si="64"/>
        <v>0</v>
      </c>
      <c r="P391" s="34">
        <f t="shared" si="64"/>
        <v>0</v>
      </c>
      <c r="Q391" s="34">
        <f t="shared" si="64"/>
        <v>0</v>
      </c>
      <c r="R391" s="34">
        <f t="shared" si="64"/>
        <v>0</v>
      </c>
      <c r="S391" s="34">
        <f t="shared" si="64"/>
        <v>0</v>
      </c>
      <c r="T391" s="34">
        <f t="shared" si="64"/>
        <v>0</v>
      </c>
      <c r="U391" s="34">
        <f t="shared" si="64"/>
        <v>0</v>
      </c>
      <c r="V391" s="34">
        <f t="shared" si="64"/>
        <v>0</v>
      </c>
      <c r="W391" s="34">
        <f t="shared" si="64"/>
        <v>0</v>
      </c>
      <c r="X391" s="68">
        <f t="shared" si="64"/>
        <v>34477.81647</v>
      </c>
      <c r="Y391" s="59">
        <f>X391/G385*100</f>
        <v>37.34963356730291</v>
      </c>
    </row>
    <row r="392" spans="1:25" ht="32.25" outlineLevel="6" thickBot="1">
      <c r="A392" s="126" t="s">
        <v>191</v>
      </c>
      <c r="B392" s="133">
        <v>953</v>
      </c>
      <c r="C392" s="92" t="s">
        <v>18</v>
      </c>
      <c r="D392" s="92" t="s">
        <v>368</v>
      </c>
      <c r="E392" s="92" t="s">
        <v>5</v>
      </c>
      <c r="F392" s="92"/>
      <c r="G392" s="158">
        <f>G393</f>
        <v>2201.0099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16.5" outlineLevel="6" thickBot="1">
      <c r="A393" s="5" t="s">
        <v>123</v>
      </c>
      <c r="B393" s="21">
        <v>953</v>
      </c>
      <c r="C393" s="6" t="s">
        <v>18</v>
      </c>
      <c r="D393" s="6" t="s">
        <v>368</v>
      </c>
      <c r="E393" s="6" t="s">
        <v>122</v>
      </c>
      <c r="F393" s="6"/>
      <c r="G393" s="159">
        <f>G394</f>
        <v>2201.0099</v>
      </c>
      <c r="H393" s="26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44"/>
      <c r="X393" s="65">
        <v>34477.81647</v>
      </c>
      <c r="Y393" s="59">
        <f>X393/G387*100</f>
        <v>118.9055050734619</v>
      </c>
    </row>
    <row r="394" spans="1:25" ht="16.5" outlineLevel="6" thickBot="1">
      <c r="A394" s="97" t="s">
        <v>87</v>
      </c>
      <c r="B394" s="135">
        <v>953</v>
      </c>
      <c r="C394" s="94" t="s">
        <v>18</v>
      </c>
      <c r="D394" s="94" t="s">
        <v>368</v>
      </c>
      <c r="E394" s="94" t="s">
        <v>88</v>
      </c>
      <c r="F394" s="94"/>
      <c r="G394" s="160">
        <v>2201.0099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32.25" outlineLevel="6" thickBot="1">
      <c r="A395" s="136" t="s">
        <v>254</v>
      </c>
      <c r="B395" s="140">
        <v>953</v>
      </c>
      <c r="C395" s="9" t="s">
        <v>18</v>
      </c>
      <c r="D395" s="9" t="s">
        <v>369</v>
      </c>
      <c r="E395" s="9" t="s">
        <v>5</v>
      </c>
      <c r="F395" s="9"/>
      <c r="G395" s="156">
        <f>G396</f>
        <v>0</v>
      </c>
      <c r="H395" s="31" t="e">
        <f aca="true" t="shared" si="65" ref="H395:X395">H396+H413+H424+H419</f>
        <v>#REF!</v>
      </c>
      <c r="I395" s="31" t="e">
        <f t="shared" si="65"/>
        <v>#REF!</v>
      </c>
      <c r="J395" s="31" t="e">
        <f t="shared" si="65"/>
        <v>#REF!</v>
      </c>
      <c r="K395" s="31" t="e">
        <f t="shared" si="65"/>
        <v>#REF!</v>
      </c>
      <c r="L395" s="31" t="e">
        <f t="shared" si="65"/>
        <v>#REF!</v>
      </c>
      <c r="M395" s="31" t="e">
        <f t="shared" si="65"/>
        <v>#REF!</v>
      </c>
      <c r="N395" s="31" t="e">
        <f t="shared" si="65"/>
        <v>#REF!</v>
      </c>
      <c r="O395" s="31" t="e">
        <f t="shared" si="65"/>
        <v>#REF!</v>
      </c>
      <c r="P395" s="31" t="e">
        <f t="shared" si="65"/>
        <v>#REF!</v>
      </c>
      <c r="Q395" s="31" t="e">
        <f t="shared" si="65"/>
        <v>#REF!</v>
      </c>
      <c r="R395" s="31" t="e">
        <f t="shared" si="65"/>
        <v>#REF!</v>
      </c>
      <c r="S395" s="31" t="e">
        <f t="shared" si="65"/>
        <v>#REF!</v>
      </c>
      <c r="T395" s="31" t="e">
        <f t="shared" si="65"/>
        <v>#REF!</v>
      </c>
      <c r="U395" s="31" t="e">
        <f t="shared" si="65"/>
        <v>#REF!</v>
      </c>
      <c r="V395" s="31" t="e">
        <f t="shared" si="65"/>
        <v>#REF!</v>
      </c>
      <c r="W395" s="31" t="e">
        <f t="shared" si="65"/>
        <v>#REF!</v>
      </c>
      <c r="X395" s="31" t="e">
        <f t="shared" si="65"/>
        <v>#REF!</v>
      </c>
      <c r="Y395" s="59" t="e">
        <f>X395/G389*100</f>
        <v>#REF!</v>
      </c>
    </row>
    <row r="396" spans="1:25" ht="32.25" outlineLevel="6" thickBot="1">
      <c r="A396" s="126" t="s">
        <v>192</v>
      </c>
      <c r="B396" s="133">
        <v>953</v>
      </c>
      <c r="C396" s="92" t="s">
        <v>18</v>
      </c>
      <c r="D396" s="92" t="s">
        <v>370</v>
      </c>
      <c r="E396" s="92" t="s">
        <v>5</v>
      </c>
      <c r="F396" s="92"/>
      <c r="G396" s="158">
        <f>G397</f>
        <v>0</v>
      </c>
      <c r="H396" s="32">
        <f aca="true" t="shared" si="66" ref="H396:X396">H397</f>
        <v>0</v>
      </c>
      <c r="I396" s="32">
        <f t="shared" si="66"/>
        <v>0</v>
      </c>
      <c r="J396" s="32">
        <f t="shared" si="66"/>
        <v>0</v>
      </c>
      <c r="K396" s="32">
        <f t="shared" si="66"/>
        <v>0</v>
      </c>
      <c r="L396" s="32">
        <f t="shared" si="66"/>
        <v>0</v>
      </c>
      <c r="M396" s="32">
        <f t="shared" si="66"/>
        <v>0</v>
      </c>
      <c r="N396" s="32">
        <f t="shared" si="66"/>
        <v>0</v>
      </c>
      <c r="O396" s="32">
        <f t="shared" si="66"/>
        <v>0</v>
      </c>
      <c r="P396" s="32">
        <f t="shared" si="66"/>
        <v>0</v>
      </c>
      <c r="Q396" s="32">
        <f t="shared" si="66"/>
        <v>0</v>
      </c>
      <c r="R396" s="32">
        <f t="shared" si="66"/>
        <v>0</v>
      </c>
      <c r="S396" s="32">
        <f t="shared" si="66"/>
        <v>0</v>
      </c>
      <c r="T396" s="32">
        <f t="shared" si="66"/>
        <v>0</v>
      </c>
      <c r="U396" s="32">
        <f t="shared" si="66"/>
        <v>0</v>
      </c>
      <c r="V396" s="32">
        <f t="shared" si="66"/>
        <v>0</v>
      </c>
      <c r="W396" s="32">
        <f t="shared" si="66"/>
        <v>0</v>
      </c>
      <c r="X396" s="70">
        <f t="shared" si="66"/>
        <v>48148.89725</v>
      </c>
      <c r="Y396" s="59">
        <f>X396/G390*100</f>
        <v>78.78538019111824</v>
      </c>
    </row>
    <row r="397" spans="1:25" ht="16.5" outlineLevel="6" thickBot="1">
      <c r="A397" s="5" t="s">
        <v>123</v>
      </c>
      <c r="B397" s="21">
        <v>953</v>
      </c>
      <c r="C397" s="6" t="s">
        <v>18</v>
      </c>
      <c r="D397" s="6" t="s">
        <v>370</v>
      </c>
      <c r="E397" s="6" t="s">
        <v>122</v>
      </c>
      <c r="F397" s="6"/>
      <c r="G397" s="159">
        <f>G398</f>
        <v>0</v>
      </c>
      <c r="H397" s="34">
        <f aca="true" t="shared" si="67" ref="H397:X397">H404</f>
        <v>0</v>
      </c>
      <c r="I397" s="34">
        <f t="shared" si="67"/>
        <v>0</v>
      </c>
      <c r="J397" s="34">
        <f t="shared" si="67"/>
        <v>0</v>
      </c>
      <c r="K397" s="34">
        <f t="shared" si="67"/>
        <v>0</v>
      </c>
      <c r="L397" s="34">
        <f t="shared" si="67"/>
        <v>0</v>
      </c>
      <c r="M397" s="34">
        <f t="shared" si="67"/>
        <v>0</v>
      </c>
      <c r="N397" s="34">
        <f t="shared" si="67"/>
        <v>0</v>
      </c>
      <c r="O397" s="34">
        <f t="shared" si="67"/>
        <v>0</v>
      </c>
      <c r="P397" s="34">
        <f t="shared" si="67"/>
        <v>0</v>
      </c>
      <c r="Q397" s="34">
        <f t="shared" si="67"/>
        <v>0</v>
      </c>
      <c r="R397" s="34">
        <f t="shared" si="67"/>
        <v>0</v>
      </c>
      <c r="S397" s="34">
        <f t="shared" si="67"/>
        <v>0</v>
      </c>
      <c r="T397" s="34">
        <f t="shared" si="67"/>
        <v>0</v>
      </c>
      <c r="U397" s="34">
        <f t="shared" si="67"/>
        <v>0</v>
      </c>
      <c r="V397" s="34">
        <f t="shared" si="67"/>
        <v>0</v>
      </c>
      <c r="W397" s="34">
        <f t="shared" si="67"/>
        <v>0</v>
      </c>
      <c r="X397" s="68">
        <f t="shared" si="67"/>
        <v>48148.89725</v>
      </c>
      <c r="Y397" s="59">
        <f>X397/G391*100</f>
        <v>78.78538019111824</v>
      </c>
    </row>
    <row r="398" spans="1:25" ht="16.5" outlineLevel="6" thickBot="1">
      <c r="A398" s="97" t="s">
        <v>87</v>
      </c>
      <c r="B398" s="135">
        <v>953</v>
      </c>
      <c r="C398" s="94" t="s">
        <v>18</v>
      </c>
      <c r="D398" s="94" t="s">
        <v>370</v>
      </c>
      <c r="E398" s="94" t="s">
        <v>88</v>
      </c>
      <c r="F398" s="94"/>
      <c r="G398" s="160"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16.5" outlineLevel="6" thickBot="1">
      <c r="A399" s="125" t="s">
        <v>39</v>
      </c>
      <c r="B399" s="18">
        <v>953</v>
      </c>
      <c r="C399" s="39" t="s">
        <v>19</v>
      </c>
      <c r="D399" s="39" t="s">
        <v>280</v>
      </c>
      <c r="E399" s="39" t="s">
        <v>5</v>
      </c>
      <c r="F399" s="39"/>
      <c r="G399" s="161">
        <f>G404+G400</f>
        <v>322565.70939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32.25" outlineLevel="6" thickBot="1">
      <c r="A400" s="113" t="s">
        <v>138</v>
      </c>
      <c r="B400" s="19">
        <v>953</v>
      </c>
      <c r="C400" s="9" t="s">
        <v>19</v>
      </c>
      <c r="D400" s="9" t="s">
        <v>281</v>
      </c>
      <c r="E400" s="9" t="s">
        <v>5</v>
      </c>
      <c r="F400" s="9"/>
      <c r="G400" s="156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</row>
    <row r="401" spans="1:25" ht="32.25" outlineLevel="6" thickBot="1">
      <c r="A401" s="113" t="s">
        <v>139</v>
      </c>
      <c r="B401" s="19">
        <v>953</v>
      </c>
      <c r="C401" s="9" t="s">
        <v>19</v>
      </c>
      <c r="D401" s="9" t="s">
        <v>282</v>
      </c>
      <c r="E401" s="9" t="s">
        <v>5</v>
      </c>
      <c r="F401" s="9"/>
      <c r="G401" s="156">
        <f>G402</f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</row>
    <row r="402" spans="1:25" ht="16.5" outlineLevel="6" thickBot="1">
      <c r="A402" s="95" t="s">
        <v>144</v>
      </c>
      <c r="B402" s="91">
        <v>953</v>
      </c>
      <c r="C402" s="92" t="s">
        <v>19</v>
      </c>
      <c r="D402" s="92" t="s">
        <v>371</v>
      </c>
      <c r="E402" s="92" t="s">
        <v>5</v>
      </c>
      <c r="F402" s="92"/>
      <c r="G402" s="158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</row>
    <row r="403" spans="1:25" ht="16.5" outlineLevel="6" thickBot="1">
      <c r="A403" s="5" t="s">
        <v>112</v>
      </c>
      <c r="B403" s="21">
        <v>953</v>
      </c>
      <c r="C403" s="6" t="s">
        <v>19</v>
      </c>
      <c r="D403" s="6" t="s">
        <v>371</v>
      </c>
      <c r="E403" s="6" t="s">
        <v>89</v>
      </c>
      <c r="F403" s="6"/>
      <c r="G403" s="159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16.5" outlineLevel="6" thickBot="1">
      <c r="A404" s="80" t="s">
        <v>253</v>
      </c>
      <c r="B404" s="19">
        <v>953</v>
      </c>
      <c r="C404" s="9" t="s">
        <v>19</v>
      </c>
      <c r="D404" s="9" t="s">
        <v>364</v>
      </c>
      <c r="E404" s="9" t="s">
        <v>5</v>
      </c>
      <c r="F404" s="9"/>
      <c r="G404" s="156">
        <f>G405+G443+G448</f>
        <v>322565.70939</v>
      </c>
      <c r="H404" s="26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44"/>
      <c r="X404" s="65">
        <v>48148.89725</v>
      </c>
      <c r="Y404" s="59" t="e">
        <f>X404/G398*100</f>
        <v>#DIV/0!</v>
      </c>
    </row>
    <row r="405" spans="1:25" ht="16.5" outlineLevel="6" thickBot="1">
      <c r="A405" s="137" t="s">
        <v>193</v>
      </c>
      <c r="B405" s="20">
        <v>953</v>
      </c>
      <c r="C405" s="11" t="s">
        <v>19</v>
      </c>
      <c r="D405" s="11" t="s">
        <v>372</v>
      </c>
      <c r="E405" s="11" t="s">
        <v>5</v>
      </c>
      <c r="F405" s="11"/>
      <c r="G405" s="157">
        <f>G406+G416+G425+G430+G419+G438+G422</f>
        <v>303941.38239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95" t="s">
        <v>145</v>
      </c>
      <c r="B406" s="91">
        <v>953</v>
      </c>
      <c r="C406" s="92" t="s">
        <v>19</v>
      </c>
      <c r="D406" s="92" t="s">
        <v>373</v>
      </c>
      <c r="E406" s="92" t="s">
        <v>5</v>
      </c>
      <c r="F406" s="92"/>
      <c r="G406" s="158">
        <f>G407+G410+G413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6.5" outlineLevel="6" thickBot="1">
      <c r="A407" s="5" t="s">
        <v>114</v>
      </c>
      <c r="B407" s="21">
        <v>953</v>
      </c>
      <c r="C407" s="6" t="s">
        <v>19</v>
      </c>
      <c r="D407" s="6" t="s">
        <v>373</v>
      </c>
      <c r="E407" s="6" t="s">
        <v>113</v>
      </c>
      <c r="F407" s="6"/>
      <c r="G407" s="159">
        <f>G408+G409</f>
        <v>0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16.5" outlineLevel="6" thickBot="1">
      <c r="A408" s="89" t="s">
        <v>276</v>
      </c>
      <c r="B408" s="93">
        <v>953</v>
      </c>
      <c r="C408" s="94" t="s">
        <v>19</v>
      </c>
      <c r="D408" s="94" t="s">
        <v>373</v>
      </c>
      <c r="E408" s="94" t="s">
        <v>115</v>
      </c>
      <c r="F408" s="94"/>
      <c r="G408" s="160">
        <v>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48" outlineLevel="6" thickBot="1">
      <c r="A409" s="89" t="s">
        <v>274</v>
      </c>
      <c r="B409" s="93">
        <v>953</v>
      </c>
      <c r="C409" s="94" t="s">
        <v>19</v>
      </c>
      <c r="D409" s="94" t="s">
        <v>373</v>
      </c>
      <c r="E409" s="94" t="s">
        <v>275</v>
      </c>
      <c r="F409" s="94"/>
      <c r="G409" s="160"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32.25" outlineLevel="6" thickBot="1">
      <c r="A410" s="5" t="s">
        <v>101</v>
      </c>
      <c r="B410" s="21">
        <v>953</v>
      </c>
      <c r="C410" s="6" t="s">
        <v>19</v>
      </c>
      <c r="D410" s="6" t="s">
        <v>373</v>
      </c>
      <c r="E410" s="6" t="s">
        <v>95</v>
      </c>
      <c r="F410" s="6"/>
      <c r="G410" s="159">
        <f>G411+G412</f>
        <v>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32.25" outlineLevel="6" thickBot="1">
      <c r="A411" s="89" t="s">
        <v>102</v>
      </c>
      <c r="B411" s="93">
        <v>953</v>
      </c>
      <c r="C411" s="94" t="s">
        <v>19</v>
      </c>
      <c r="D411" s="94" t="s">
        <v>373</v>
      </c>
      <c r="E411" s="94" t="s">
        <v>96</v>
      </c>
      <c r="F411" s="94"/>
      <c r="G411" s="160">
        <v>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32.25" outlineLevel="6" thickBot="1">
      <c r="A412" s="89" t="s">
        <v>103</v>
      </c>
      <c r="B412" s="93">
        <v>953</v>
      </c>
      <c r="C412" s="94" t="s">
        <v>19</v>
      </c>
      <c r="D412" s="94" t="s">
        <v>373</v>
      </c>
      <c r="E412" s="94" t="s">
        <v>97</v>
      </c>
      <c r="F412" s="94"/>
      <c r="G412" s="160"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17.25" customHeight="1" outlineLevel="6" thickBot="1">
      <c r="A413" s="5" t="s">
        <v>104</v>
      </c>
      <c r="B413" s="21">
        <v>953</v>
      </c>
      <c r="C413" s="6" t="s">
        <v>19</v>
      </c>
      <c r="D413" s="6" t="s">
        <v>373</v>
      </c>
      <c r="E413" s="6" t="s">
        <v>98</v>
      </c>
      <c r="F413" s="6"/>
      <c r="G413" s="159">
        <f>G414+G415</f>
        <v>0</v>
      </c>
      <c r="H413" s="32">
        <f aca="true" t="shared" si="68" ref="H413:X413">H414</f>
        <v>0</v>
      </c>
      <c r="I413" s="32">
        <f t="shared" si="68"/>
        <v>0</v>
      </c>
      <c r="J413" s="32">
        <f t="shared" si="68"/>
        <v>0</v>
      </c>
      <c r="K413" s="32">
        <f t="shared" si="68"/>
        <v>0</v>
      </c>
      <c r="L413" s="32">
        <f t="shared" si="68"/>
        <v>0</v>
      </c>
      <c r="M413" s="32">
        <f t="shared" si="68"/>
        <v>0</v>
      </c>
      <c r="N413" s="32">
        <f t="shared" si="68"/>
        <v>0</v>
      </c>
      <c r="O413" s="32">
        <f t="shared" si="68"/>
        <v>0</v>
      </c>
      <c r="P413" s="32">
        <f t="shared" si="68"/>
        <v>0</v>
      </c>
      <c r="Q413" s="32">
        <f t="shared" si="68"/>
        <v>0</v>
      </c>
      <c r="R413" s="32">
        <f t="shared" si="68"/>
        <v>0</v>
      </c>
      <c r="S413" s="32">
        <f t="shared" si="68"/>
        <v>0</v>
      </c>
      <c r="T413" s="32">
        <f t="shared" si="68"/>
        <v>0</v>
      </c>
      <c r="U413" s="32">
        <f t="shared" si="68"/>
        <v>0</v>
      </c>
      <c r="V413" s="32">
        <f t="shared" si="68"/>
        <v>0</v>
      </c>
      <c r="W413" s="32">
        <f t="shared" si="68"/>
        <v>0</v>
      </c>
      <c r="X413" s="67">
        <f t="shared" si="68"/>
        <v>19460.04851</v>
      </c>
      <c r="Y413" s="59" t="e">
        <f>X413/G407*100</f>
        <v>#DIV/0!</v>
      </c>
    </row>
    <row r="414" spans="1:25" ht="32.25" outlineLevel="6" thickBot="1">
      <c r="A414" s="89" t="s">
        <v>105</v>
      </c>
      <c r="B414" s="93">
        <v>953</v>
      </c>
      <c r="C414" s="94" t="s">
        <v>19</v>
      </c>
      <c r="D414" s="94" t="s">
        <v>373</v>
      </c>
      <c r="E414" s="94" t="s">
        <v>99</v>
      </c>
      <c r="F414" s="94"/>
      <c r="G414" s="160">
        <v>0</v>
      </c>
      <c r="H414" s="34">
        <f aca="true" t="shared" si="69" ref="H414:X414">H417</f>
        <v>0</v>
      </c>
      <c r="I414" s="34">
        <f t="shared" si="69"/>
        <v>0</v>
      </c>
      <c r="J414" s="34">
        <f t="shared" si="69"/>
        <v>0</v>
      </c>
      <c r="K414" s="34">
        <f t="shared" si="69"/>
        <v>0</v>
      </c>
      <c r="L414" s="34">
        <f t="shared" si="69"/>
        <v>0</v>
      </c>
      <c r="M414" s="34">
        <f t="shared" si="69"/>
        <v>0</v>
      </c>
      <c r="N414" s="34">
        <f t="shared" si="69"/>
        <v>0</v>
      </c>
      <c r="O414" s="34">
        <f t="shared" si="69"/>
        <v>0</v>
      </c>
      <c r="P414" s="34">
        <f t="shared" si="69"/>
        <v>0</v>
      </c>
      <c r="Q414" s="34">
        <f t="shared" si="69"/>
        <v>0</v>
      </c>
      <c r="R414" s="34">
        <f t="shared" si="69"/>
        <v>0</v>
      </c>
      <c r="S414" s="34">
        <f t="shared" si="69"/>
        <v>0</v>
      </c>
      <c r="T414" s="34">
        <f t="shared" si="69"/>
        <v>0</v>
      </c>
      <c r="U414" s="34">
        <f t="shared" si="69"/>
        <v>0</v>
      </c>
      <c r="V414" s="34">
        <f t="shared" si="69"/>
        <v>0</v>
      </c>
      <c r="W414" s="34">
        <f t="shared" si="69"/>
        <v>0</v>
      </c>
      <c r="X414" s="68">
        <f t="shared" si="69"/>
        <v>19460.04851</v>
      </c>
      <c r="Y414" s="59" t="e">
        <f>X414/G408*100</f>
        <v>#DIV/0!</v>
      </c>
    </row>
    <row r="415" spans="1:25" ht="16.5" outlineLevel="6" thickBot="1">
      <c r="A415" s="89" t="s">
        <v>106</v>
      </c>
      <c r="B415" s="93">
        <v>953</v>
      </c>
      <c r="C415" s="94" t="s">
        <v>19</v>
      </c>
      <c r="D415" s="94" t="s">
        <v>373</v>
      </c>
      <c r="E415" s="94" t="s">
        <v>100</v>
      </c>
      <c r="F415" s="94"/>
      <c r="G415" s="160"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82"/>
      <c r="Y415" s="59"/>
    </row>
    <row r="416" spans="1:25" ht="32.25" outlineLevel="6" thickBot="1">
      <c r="A416" s="95" t="s">
        <v>164</v>
      </c>
      <c r="B416" s="91">
        <v>953</v>
      </c>
      <c r="C416" s="92" t="s">
        <v>19</v>
      </c>
      <c r="D416" s="92" t="s">
        <v>374</v>
      </c>
      <c r="E416" s="92" t="s">
        <v>5</v>
      </c>
      <c r="F416" s="92"/>
      <c r="G416" s="158">
        <f>G417</f>
        <v>55958.18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82"/>
      <c r="Y416" s="59"/>
    </row>
    <row r="417" spans="1:25" ht="16.5" outlineLevel="6" thickBot="1">
      <c r="A417" s="5" t="s">
        <v>123</v>
      </c>
      <c r="B417" s="21">
        <v>953</v>
      </c>
      <c r="C417" s="6" t="s">
        <v>19</v>
      </c>
      <c r="D417" s="6" t="s">
        <v>374</v>
      </c>
      <c r="E417" s="6" t="s">
        <v>122</v>
      </c>
      <c r="F417" s="6"/>
      <c r="G417" s="159">
        <f>G418</f>
        <v>55958.18</v>
      </c>
      <c r="H417" s="26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44"/>
      <c r="X417" s="65">
        <v>19460.04851</v>
      </c>
      <c r="Y417" s="59" t="e">
        <f>X417/G411*100</f>
        <v>#DIV/0!</v>
      </c>
    </row>
    <row r="418" spans="1:25" ht="48" outlineLevel="6" thickBot="1">
      <c r="A418" s="100" t="s">
        <v>215</v>
      </c>
      <c r="B418" s="93">
        <v>953</v>
      </c>
      <c r="C418" s="94" t="s">
        <v>19</v>
      </c>
      <c r="D418" s="94" t="s">
        <v>374</v>
      </c>
      <c r="E418" s="94" t="s">
        <v>89</v>
      </c>
      <c r="F418" s="94"/>
      <c r="G418" s="160">
        <v>55958.18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32.25" outlineLevel="6" thickBot="1">
      <c r="A419" s="126" t="s">
        <v>211</v>
      </c>
      <c r="B419" s="91">
        <v>953</v>
      </c>
      <c r="C419" s="92" t="s">
        <v>19</v>
      </c>
      <c r="D419" s="92" t="s">
        <v>383</v>
      </c>
      <c r="E419" s="92" t="s">
        <v>5</v>
      </c>
      <c r="F419" s="92"/>
      <c r="G419" s="158">
        <f>G420</f>
        <v>5003.20239</v>
      </c>
      <c r="H419" s="31">
        <f aca="true" t="shared" si="70" ref="H419:X419">H420</f>
        <v>0</v>
      </c>
      <c r="I419" s="31">
        <f t="shared" si="70"/>
        <v>0</v>
      </c>
      <c r="J419" s="31">
        <f t="shared" si="70"/>
        <v>0</v>
      </c>
      <c r="K419" s="31">
        <f t="shared" si="70"/>
        <v>0</v>
      </c>
      <c r="L419" s="31">
        <f t="shared" si="70"/>
        <v>0</v>
      </c>
      <c r="M419" s="31">
        <f t="shared" si="70"/>
        <v>0</v>
      </c>
      <c r="N419" s="31">
        <f t="shared" si="70"/>
        <v>0</v>
      </c>
      <c r="O419" s="31">
        <f t="shared" si="70"/>
        <v>0</v>
      </c>
      <c r="P419" s="31">
        <f t="shared" si="70"/>
        <v>0</v>
      </c>
      <c r="Q419" s="31">
        <f t="shared" si="70"/>
        <v>0</v>
      </c>
      <c r="R419" s="31">
        <f t="shared" si="70"/>
        <v>0</v>
      </c>
      <c r="S419" s="31">
        <f t="shared" si="70"/>
        <v>0</v>
      </c>
      <c r="T419" s="31">
        <f t="shared" si="70"/>
        <v>0</v>
      </c>
      <c r="U419" s="31">
        <f t="shared" si="70"/>
        <v>0</v>
      </c>
      <c r="V419" s="31">
        <f t="shared" si="70"/>
        <v>0</v>
      </c>
      <c r="W419" s="31">
        <f t="shared" si="70"/>
        <v>0</v>
      </c>
      <c r="X419" s="31">
        <f t="shared" si="70"/>
        <v>0</v>
      </c>
      <c r="Y419" s="59">
        <v>0</v>
      </c>
    </row>
    <row r="420" spans="1:25" ht="16.5" outlineLevel="6" thickBot="1">
      <c r="A420" s="5" t="s">
        <v>123</v>
      </c>
      <c r="B420" s="21">
        <v>953</v>
      </c>
      <c r="C420" s="6" t="s">
        <v>19</v>
      </c>
      <c r="D420" s="6" t="s">
        <v>383</v>
      </c>
      <c r="E420" s="6" t="s">
        <v>122</v>
      </c>
      <c r="F420" s="6"/>
      <c r="G420" s="159">
        <f>G421</f>
        <v>5003.20239</v>
      </c>
      <c r="H420" s="34">
        <f aca="true" t="shared" si="71" ref="H420:X420">H423</f>
        <v>0</v>
      </c>
      <c r="I420" s="34">
        <f t="shared" si="71"/>
        <v>0</v>
      </c>
      <c r="J420" s="34">
        <f t="shared" si="71"/>
        <v>0</v>
      </c>
      <c r="K420" s="34">
        <f t="shared" si="71"/>
        <v>0</v>
      </c>
      <c r="L420" s="34">
        <f t="shared" si="71"/>
        <v>0</v>
      </c>
      <c r="M420" s="34">
        <f t="shared" si="71"/>
        <v>0</v>
      </c>
      <c r="N420" s="34">
        <f t="shared" si="71"/>
        <v>0</v>
      </c>
      <c r="O420" s="34">
        <f t="shared" si="71"/>
        <v>0</v>
      </c>
      <c r="P420" s="34">
        <f t="shared" si="71"/>
        <v>0</v>
      </c>
      <c r="Q420" s="34">
        <f t="shared" si="71"/>
        <v>0</v>
      </c>
      <c r="R420" s="34">
        <f t="shared" si="71"/>
        <v>0</v>
      </c>
      <c r="S420" s="34">
        <f t="shared" si="71"/>
        <v>0</v>
      </c>
      <c r="T420" s="34">
        <f t="shared" si="71"/>
        <v>0</v>
      </c>
      <c r="U420" s="34">
        <f t="shared" si="71"/>
        <v>0</v>
      </c>
      <c r="V420" s="34">
        <f t="shared" si="71"/>
        <v>0</v>
      </c>
      <c r="W420" s="34">
        <f t="shared" si="71"/>
        <v>0</v>
      </c>
      <c r="X420" s="34">
        <f t="shared" si="71"/>
        <v>0</v>
      </c>
      <c r="Y420" s="59">
        <v>0</v>
      </c>
    </row>
    <row r="421" spans="1:25" ht="16.5" outlineLevel="6" thickBot="1">
      <c r="A421" s="97" t="s">
        <v>87</v>
      </c>
      <c r="B421" s="93">
        <v>953</v>
      </c>
      <c r="C421" s="94" t="s">
        <v>19</v>
      </c>
      <c r="D421" s="94" t="s">
        <v>383</v>
      </c>
      <c r="E421" s="94" t="s">
        <v>88</v>
      </c>
      <c r="F421" s="94"/>
      <c r="G421" s="160">
        <v>5003.20239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55"/>
      <c r="Y421" s="59"/>
    </row>
    <row r="422" spans="1:25" ht="16.5" outlineLevel="6" thickBot="1">
      <c r="A422" s="126" t="s">
        <v>267</v>
      </c>
      <c r="B422" s="91">
        <v>953</v>
      </c>
      <c r="C422" s="92" t="s">
        <v>19</v>
      </c>
      <c r="D422" s="92" t="s">
        <v>375</v>
      </c>
      <c r="E422" s="92" t="s">
        <v>5</v>
      </c>
      <c r="F422" s="92"/>
      <c r="G422" s="158">
        <f>G423</f>
        <v>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55"/>
      <c r="Y422" s="59"/>
    </row>
    <row r="423" spans="1:25" ht="16.5" outlineLevel="6" thickBot="1">
      <c r="A423" s="5" t="s">
        <v>123</v>
      </c>
      <c r="B423" s="21">
        <v>953</v>
      </c>
      <c r="C423" s="6" t="s">
        <v>19</v>
      </c>
      <c r="D423" s="6" t="s">
        <v>375</v>
      </c>
      <c r="E423" s="6" t="s">
        <v>122</v>
      </c>
      <c r="F423" s="6"/>
      <c r="G423" s="159">
        <f>G424</f>
        <v>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>
        <v>0</v>
      </c>
      <c r="Y423" s="59">
        <v>0</v>
      </c>
    </row>
    <row r="424" spans="1:25" ht="16.5" outlineLevel="6" thickBot="1">
      <c r="A424" s="97" t="s">
        <v>87</v>
      </c>
      <c r="B424" s="93">
        <v>953</v>
      </c>
      <c r="C424" s="94" t="s">
        <v>19</v>
      </c>
      <c r="D424" s="94" t="s">
        <v>375</v>
      </c>
      <c r="E424" s="94" t="s">
        <v>88</v>
      </c>
      <c r="F424" s="94"/>
      <c r="G424" s="160">
        <v>0</v>
      </c>
      <c r="H424" s="31" t="e">
        <f>H431+#REF!+#REF!+H443+H461+#REF!</f>
        <v>#REF!</v>
      </c>
      <c r="I424" s="31" t="e">
        <f>I431+#REF!+#REF!+I443+I461+#REF!</f>
        <v>#REF!</v>
      </c>
      <c r="J424" s="31" t="e">
        <f>J431+#REF!+#REF!+J443+J461+#REF!</f>
        <v>#REF!</v>
      </c>
      <c r="K424" s="31" t="e">
        <f>K431+#REF!+#REF!+K443+K461+#REF!</f>
        <v>#REF!</v>
      </c>
      <c r="L424" s="31" t="e">
        <f>L431+#REF!+#REF!+L443+L461+#REF!</f>
        <v>#REF!</v>
      </c>
      <c r="M424" s="31" t="e">
        <f>M431+#REF!+#REF!+M443+M461+#REF!</f>
        <v>#REF!</v>
      </c>
      <c r="N424" s="31" t="e">
        <f>N431+#REF!+#REF!+N443+N461+#REF!</f>
        <v>#REF!</v>
      </c>
      <c r="O424" s="31" t="e">
        <f>O431+#REF!+#REF!+O443+O461+#REF!</f>
        <v>#REF!</v>
      </c>
      <c r="P424" s="31" t="e">
        <f>P431+#REF!+#REF!+P443+P461+#REF!</f>
        <v>#REF!</v>
      </c>
      <c r="Q424" s="31" t="e">
        <f>Q431+#REF!+#REF!+Q443+Q461+#REF!</f>
        <v>#REF!</v>
      </c>
      <c r="R424" s="31" t="e">
        <f>R431+#REF!+#REF!+R443+R461+#REF!</f>
        <v>#REF!</v>
      </c>
      <c r="S424" s="31" t="e">
        <f>S431+#REF!+#REF!+S443+S461+#REF!</f>
        <v>#REF!</v>
      </c>
      <c r="T424" s="31" t="e">
        <f>T431+#REF!+#REF!+T443+T461+#REF!</f>
        <v>#REF!</v>
      </c>
      <c r="U424" s="31" t="e">
        <f>U431+#REF!+#REF!+U443+U461+#REF!</f>
        <v>#REF!</v>
      </c>
      <c r="V424" s="31" t="e">
        <f>V431+#REF!+#REF!+V443+V461+#REF!</f>
        <v>#REF!</v>
      </c>
      <c r="W424" s="31" t="e">
        <f>W431+#REF!+#REF!+W443+W461+#REF!</f>
        <v>#REF!</v>
      </c>
      <c r="X424" s="69" t="e">
        <f>X431+#REF!+#REF!+X443+X461+#REF!</f>
        <v>#REF!</v>
      </c>
      <c r="Y424" s="59" t="e">
        <f>X424/G418*100</f>
        <v>#REF!</v>
      </c>
    </row>
    <row r="425" spans="1:25" ht="32.25" outlineLevel="6" thickBot="1">
      <c r="A425" s="138" t="s">
        <v>194</v>
      </c>
      <c r="B425" s="107">
        <v>953</v>
      </c>
      <c r="C425" s="92" t="s">
        <v>19</v>
      </c>
      <c r="D425" s="92" t="s">
        <v>376</v>
      </c>
      <c r="E425" s="92" t="s">
        <v>5</v>
      </c>
      <c r="F425" s="92"/>
      <c r="G425" s="158">
        <f>G426+G428</f>
        <v>5835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69"/>
      <c r="Y425" s="59"/>
    </row>
    <row r="426" spans="1:25" ht="32.25" outlineLevel="6" thickBot="1">
      <c r="A426" s="5" t="s">
        <v>101</v>
      </c>
      <c r="B426" s="21">
        <v>953</v>
      </c>
      <c r="C426" s="6" t="s">
        <v>19</v>
      </c>
      <c r="D426" s="6" t="s">
        <v>376</v>
      </c>
      <c r="E426" s="6" t="s">
        <v>95</v>
      </c>
      <c r="F426" s="6"/>
      <c r="G426" s="159">
        <f>G427</f>
        <v>0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69"/>
      <c r="Y426" s="59"/>
    </row>
    <row r="427" spans="1:25" ht="32.25" outlineLevel="6" thickBot="1">
      <c r="A427" s="89" t="s">
        <v>103</v>
      </c>
      <c r="B427" s="93">
        <v>953</v>
      </c>
      <c r="C427" s="94" t="s">
        <v>19</v>
      </c>
      <c r="D427" s="94" t="s">
        <v>376</v>
      </c>
      <c r="E427" s="94" t="s">
        <v>97</v>
      </c>
      <c r="F427" s="94"/>
      <c r="G427" s="160">
        <v>0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69"/>
      <c r="Y427" s="59"/>
    </row>
    <row r="428" spans="1:25" ht="16.5" outlineLevel="6" thickBot="1">
      <c r="A428" s="5" t="s">
        <v>123</v>
      </c>
      <c r="B428" s="21">
        <v>953</v>
      </c>
      <c r="C428" s="6" t="s">
        <v>19</v>
      </c>
      <c r="D428" s="6" t="s">
        <v>376</v>
      </c>
      <c r="E428" s="6" t="s">
        <v>122</v>
      </c>
      <c r="F428" s="6"/>
      <c r="G428" s="159">
        <f>G429</f>
        <v>5835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69"/>
      <c r="Y428" s="59"/>
    </row>
    <row r="429" spans="1:25" ht="48" outlineLevel="6" thickBot="1">
      <c r="A429" s="100" t="s">
        <v>215</v>
      </c>
      <c r="B429" s="93">
        <v>953</v>
      </c>
      <c r="C429" s="94" t="s">
        <v>19</v>
      </c>
      <c r="D429" s="94" t="s">
        <v>376</v>
      </c>
      <c r="E429" s="94" t="s">
        <v>89</v>
      </c>
      <c r="F429" s="94"/>
      <c r="G429" s="160">
        <v>5835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69"/>
      <c r="Y429" s="59"/>
    </row>
    <row r="430" spans="1:25" ht="63.75" outlineLevel="6" thickBot="1">
      <c r="A430" s="139" t="s">
        <v>195</v>
      </c>
      <c r="B430" s="141">
        <v>953</v>
      </c>
      <c r="C430" s="108" t="s">
        <v>19</v>
      </c>
      <c r="D430" s="108" t="s">
        <v>377</v>
      </c>
      <c r="E430" s="108" t="s">
        <v>5</v>
      </c>
      <c r="F430" s="108"/>
      <c r="G430" s="162">
        <f>G431+G433+G436</f>
        <v>237145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69"/>
      <c r="Y430" s="59"/>
    </row>
    <row r="431" spans="1:25" ht="34.5" customHeight="1" outlineLevel="6" thickBot="1">
      <c r="A431" s="5" t="s">
        <v>114</v>
      </c>
      <c r="B431" s="21">
        <v>953</v>
      </c>
      <c r="C431" s="6" t="s">
        <v>19</v>
      </c>
      <c r="D431" s="6" t="s">
        <v>377</v>
      </c>
      <c r="E431" s="6" t="s">
        <v>113</v>
      </c>
      <c r="F431" s="6"/>
      <c r="G431" s="159">
        <f>G432</f>
        <v>0</v>
      </c>
      <c r="H431" s="32">
        <f aca="true" t="shared" si="72" ref="H431:X431">H439</f>
        <v>0</v>
      </c>
      <c r="I431" s="32">
        <f t="shared" si="72"/>
        <v>0</v>
      </c>
      <c r="J431" s="32">
        <f t="shared" si="72"/>
        <v>0</v>
      </c>
      <c r="K431" s="32">
        <f t="shared" si="72"/>
        <v>0</v>
      </c>
      <c r="L431" s="32">
        <f t="shared" si="72"/>
        <v>0</v>
      </c>
      <c r="M431" s="32">
        <f t="shared" si="72"/>
        <v>0</v>
      </c>
      <c r="N431" s="32">
        <f t="shared" si="72"/>
        <v>0</v>
      </c>
      <c r="O431" s="32">
        <f t="shared" si="72"/>
        <v>0</v>
      </c>
      <c r="P431" s="32">
        <f t="shared" si="72"/>
        <v>0</v>
      </c>
      <c r="Q431" s="32">
        <f t="shared" si="72"/>
        <v>0</v>
      </c>
      <c r="R431" s="32">
        <f t="shared" si="72"/>
        <v>0</v>
      </c>
      <c r="S431" s="32">
        <f t="shared" si="72"/>
        <v>0</v>
      </c>
      <c r="T431" s="32">
        <f t="shared" si="72"/>
        <v>0</v>
      </c>
      <c r="U431" s="32">
        <f t="shared" si="72"/>
        <v>0</v>
      </c>
      <c r="V431" s="32">
        <f t="shared" si="72"/>
        <v>0</v>
      </c>
      <c r="W431" s="32">
        <f t="shared" si="72"/>
        <v>0</v>
      </c>
      <c r="X431" s="70">
        <f t="shared" si="72"/>
        <v>2744.868</v>
      </c>
      <c r="Y431" s="59">
        <f>X431/G425*100</f>
        <v>47.041439588688945</v>
      </c>
    </row>
    <row r="432" spans="1:25" ht="34.5" customHeight="1" outlineLevel="6" thickBot="1">
      <c r="A432" s="89" t="s">
        <v>276</v>
      </c>
      <c r="B432" s="93">
        <v>953</v>
      </c>
      <c r="C432" s="94" t="s">
        <v>19</v>
      </c>
      <c r="D432" s="94" t="s">
        <v>377</v>
      </c>
      <c r="E432" s="94" t="s">
        <v>115</v>
      </c>
      <c r="F432" s="94"/>
      <c r="G432" s="160">
        <v>0</v>
      </c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6"/>
      <c r="Y432" s="59"/>
    </row>
    <row r="433" spans="1:25" ht="35.25" customHeight="1" outlineLevel="6" thickBot="1">
      <c r="A433" s="5" t="s">
        <v>101</v>
      </c>
      <c r="B433" s="21">
        <v>953</v>
      </c>
      <c r="C433" s="6" t="s">
        <v>19</v>
      </c>
      <c r="D433" s="6" t="s">
        <v>377</v>
      </c>
      <c r="E433" s="6" t="s">
        <v>95</v>
      </c>
      <c r="F433" s="6"/>
      <c r="G433" s="159">
        <f>G435+G434</f>
        <v>0</v>
      </c>
      <c r="H433" s="84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6"/>
      <c r="Y433" s="59"/>
    </row>
    <row r="434" spans="1:25" ht="21" customHeight="1" outlineLevel="6" thickBot="1">
      <c r="A434" s="89" t="s">
        <v>102</v>
      </c>
      <c r="B434" s="93">
        <v>953</v>
      </c>
      <c r="C434" s="94" t="s">
        <v>19</v>
      </c>
      <c r="D434" s="94" t="s">
        <v>377</v>
      </c>
      <c r="E434" s="94" t="s">
        <v>96</v>
      </c>
      <c r="F434" s="94"/>
      <c r="G434" s="160">
        <v>0</v>
      </c>
      <c r="H434" s="84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6"/>
      <c r="Y434" s="59"/>
    </row>
    <row r="435" spans="1:25" ht="48.75" customHeight="1" outlineLevel="6" thickBot="1">
      <c r="A435" s="89" t="s">
        <v>103</v>
      </c>
      <c r="B435" s="93">
        <v>953</v>
      </c>
      <c r="C435" s="94" t="s">
        <v>19</v>
      </c>
      <c r="D435" s="94" t="s">
        <v>377</v>
      </c>
      <c r="E435" s="94" t="s">
        <v>97</v>
      </c>
      <c r="F435" s="94"/>
      <c r="G435" s="160">
        <v>0</v>
      </c>
      <c r="H435" s="84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6"/>
      <c r="Y435" s="59"/>
    </row>
    <row r="436" spans="1:25" ht="23.25" customHeight="1" outlineLevel="6" thickBot="1">
      <c r="A436" s="5" t="s">
        <v>123</v>
      </c>
      <c r="B436" s="21">
        <v>953</v>
      </c>
      <c r="C436" s="6" t="s">
        <v>19</v>
      </c>
      <c r="D436" s="6" t="s">
        <v>377</v>
      </c>
      <c r="E436" s="6" t="s">
        <v>122</v>
      </c>
      <c r="F436" s="6"/>
      <c r="G436" s="159">
        <f>G437</f>
        <v>237145</v>
      </c>
      <c r="H436" s="84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6"/>
      <c r="Y436" s="59"/>
    </row>
    <row r="437" spans="1:25" ht="18.75" customHeight="1" outlineLevel="6" thickBot="1">
      <c r="A437" s="100" t="s">
        <v>215</v>
      </c>
      <c r="B437" s="93">
        <v>953</v>
      </c>
      <c r="C437" s="94" t="s">
        <v>19</v>
      </c>
      <c r="D437" s="94" t="s">
        <v>377</v>
      </c>
      <c r="E437" s="94" t="s">
        <v>89</v>
      </c>
      <c r="F437" s="94"/>
      <c r="G437" s="160">
        <v>237145</v>
      </c>
      <c r="H437" s="84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6"/>
      <c r="Y437" s="59"/>
    </row>
    <row r="438" spans="1:25" ht="19.5" customHeight="1" outlineLevel="6" thickBot="1">
      <c r="A438" s="115" t="s">
        <v>219</v>
      </c>
      <c r="B438" s="91">
        <v>953</v>
      </c>
      <c r="C438" s="92" t="s">
        <v>19</v>
      </c>
      <c r="D438" s="92" t="s">
        <v>378</v>
      </c>
      <c r="E438" s="92" t="s">
        <v>5</v>
      </c>
      <c r="F438" s="92"/>
      <c r="G438" s="158">
        <f>G439+G441</f>
        <v>0</v>
      </c>
      <c r="H438" s="84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6"/>
      <c r="Y438" s="59"/>
    </row>
    <row r="439" spans="1:25" ht="20.25" customHeight="1" outlineLevel="6" thickBot="1">
      <c r="A439" s="5" t="s">
        <v>101</v>
      </c>
      <c r="B439" s="21">
        <v>953</v>
      </c>
      <c r="C439" s="6" t="s">
        <v>19</v>
      </c>
      <c r="D439" s="6" t="s">
        <v>378</v>
      </c>
      <c r="E439" s="6" t="s">
        <v>95</v>
      </c>
      <c r="F439" s="6"/>
      <c r="G439" s="159">
        <f>G440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>
        <v>2744.868</v>
      </c>
      <c r="Y439" s="59" t="e">
        <f>X439/G433*100</f>
        <v>#DIV/0!</v>
      </c>
    </row>
    <row r="440" spans="1:25" ht="32.25" outlineLevel="6" thickBot="1">
      <c r="A440" s="89" t="s">
        <v>103</v>
      </c>
      <c r="B440" s="93">
        <v>953</v>
      </c>
      <c r="C440" s="94" t="s">
        <v>19</v>
      </c>
      <c r="D440" s="94" t="s">
        <v>378</v>
      </c>
      <c r="E440" s="94" t="s">
        <v>97</v>
      </c>
      <c r="F440" s="94"/>
      <c r="G440" s="160"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6.5" outlineLevel="6" thickBot="1">
      <c r="A441" s="5" t="s">
        <v>123</v>
      </c>
      <c r="B441" s="21">
        <v>953</v>
      </c>
      <c r="C441" s="6" t="s">
        <v>19</v>
      </c>
      <c r="D441" s="6" t="s">
        <v>378</v>
      </c>
      <c r="E441" s="6" t="s">
        <v>122</v>
      </c>
      <c r="F441" s="6"/>
      <c r="G441" s="159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48" outlineLevel="6" thickBot="1">
      <c r="A442" s="100" t="s">
        <v>215</v>
      </c>
      <c r="B442" s="93">
        <v>953</v>
      </c>
      <c r="C442" s="94" t="s">
        <v>19</v>
      </c>
      <c r="D442" s="94" t="s">
        <v>378</v>
      </c>
      <c r="E442" s="94" t="s">
        <v>89</v>
      </c>
      <c r="F442" s="94"/>
      <c r="G442" s="160"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32.25" outlineLevel="6" thickBot="1">
      <c r="A443" s="13" t="s">
        <v>196</v>
      </c>
      <c r="B443" s="20">
        <v>953</v>
      </c>
      <c r="C443" s="9" t="s">
        <v>19</v>
      </c>
      <c r="D443" s="9" t="s">
        <v>379</v>
      </c>
      <c r="E443" s="9" t="s">
        <v>5</v>
      </c>
      <c r="F443" s="9"/>
      <c r="G443" s="156">
        <f>G444</f>
        <v>18624.326999999997</v>
      </c>
      <c r="H443" s="32">
        <f aca="true" t="shared" si="73" ref="H443:X443">H449</f>
        <v>0</v>
      </c>
      <c r="I443" s="32">
        <f t="shared" si="73"/>
        <v>0</v>
      </c>
      <c r="J443" s="32">
        <f t="shared" si="73"/>
        <v>0</v>
      </c>
      <c r="K443" s="32">
        <f t="shared" si="73"/>
        <v>0</v>
      </c>
      <c r="L443" s="32">
        <f t="shared" si="73"/>
        <v>0</v>
      </c>
      <c r="M443" s="32">
        <f t="shared" si="73"/>
        <v>0</v>
      </c>
      <c r="N443" s="32">
        <f t="shared" si="73"/>
        <v>0</v>
      </c>
      <c r="O443" s="32">
        <f t="shared" si="73"/>
        <v>0</v>
      </c>
      <c r="P443" s="32">
        <f t="shared" si="73"/>
        <v>0</v>
      </c>
      <c r="Q443" s="32">
        <f t="shared" si="73"/>
        <v>0</v>
      </c>
      <c r="R443" s="32">
        <f t="shared" si="73"/>
        <v>0</v>
      </c>
      <c r="S443" s="32">
        <f t="shared" si="73"/>
        <v>0</v>
      </c>
      <c r="T443" s="32">
        <f t="shared" si="73"/>
        <v>0</v>
      </c>
      <c r="U443" s="32">
        <f t="shared" si="73"/>
        <v>0</v>
      </c>
      <c r="V443" s="32">
        <f t="shared" si="73"/>
        <v>0</v>
      </c>
      <c r="W443" s="32">
        <f t="shared" si="73"/>
        <v>0</v>
      </c>
      <c r="X443" s="67">
        <f t="shared" si="73"/>
        <v>3215.05065</v>
      </c>
      <c r="Y443" s="59">
        <f>X443/G437*100</f>
        <v>1.355731999409644</v>
      </c>
    </row>
    <row r="444" spans="1:25" ht="32.25" outlineLevel="6" thickBot="1">
      <c r="A444" s="95" t="s">
        <v>197</v>
      </c>
      <c r="B444" s="91">
        <v>953</v>
      </c>
      <c r="C444" s="92" t="s">
        <v>19</v>
      </c>
      <c r="D444" s="92" t="s">
        <v>380</v>
      </c>
      <c r="E444" s="92" t="s">
        <v>5</v>
      </c>
      <c r="F444" s="92"/>
      <c r="G444" s="158">
        <f>G445</f>
        <v>18624.326999999997</v>
      </c>
      <c r="H444" s="84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153"/>
      <c r="Y444" s="59"/>
    </row>
    <row r="445" spans="1:25" ht="16.5" outlineLevel="6" thickBot="1">
      <c r="A445" s="5" t="s">
        <v>123</v>
      </c>
      <c r="B445" s="21">
        <v>953</v>
      </c>
      <c r="C445" s="6" t="s">
        <v>19</v>
      </c>
      <c r="D445" s="6" t="s">
        <v>380</v>
      </c>
      <c r="E445" s="6" t="s">
        <v>122</v>
      </c>
      <c r="F445" s="6"/>
      <c r="G445" s="159">
        <f>G446+G447</f>
        <v>18624.326999999997</v>
      </c>
      <c r="H445" s="84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153"/>
      <c r="Y445" s="59"/>
    </row>
    <row r="446" spans="1:25" ht="48" outlineLevel="6" thickBot="1">
      <c r="A446" s="100" t="s">
        <v>215</v>
      </c>
      <c r="B446" s="93">
        <v>953</v>
      </c>
      <c r="C446" s="94" t="s">
        <v>19</v>
      </c>
      <c r="D446" s="94" t="s">
        <v>380</v>
      </c>
      <c r="E446" s="94" t="s">
        <v>89</v>
      </c>
      <c r="F446" s="94"/>
      <c r="G446" s="160">
        <v>18220.3</v>
      </c>
      <c r="H446" s="84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153"/>
      <c r="Y446" s="59"/>
    </row>
    <row r="447" spans="1:25" ht="16.5" outlineLevel="6" thickBot="1">
      <c r="A447" s="97" t="s">
        <v>87</v>
      </c>
      <c r="B447" s="93">
        <v>953</v>
      </c>
      <c r="C447" s="94" t="s">
        <v>19</v>
      </c>
      <c r="D447" s="94" t="s">
        <v>394</v>
      </c>
      <c r="E447" s="94" t="s">
        <v>88</v>
      </c>
      <c r="F447" s="94"/>
      <c r="G447" s="160">
        <v>404.027</v>
      </c>
      <c r="H447" s="84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153"/>
      <c r="Y447" s="59"/>
    </row>
    <row r="448" spans="1:25" ht="32.25" outlineLevel="6" thickBot="1">
      <c r="A448" s="136" t="s">
        <v>254</v>
      </c>
      <c r="B448" s="20">
        <v>953</v>
      </c>
      <c r="C448" s="9" t="s">
        <v>19</v>
      </c>
      <c r="D448" s="9" t="s">
        <v>369</v>
      </c>
      <c r="E448" s="9" t="s">
        <v>5</v>
      </c>
      <c r="F448" s="9"/>
      <c r="G448" s="10">
        <f>G452+G449</f>
        <v>0</v>
      </c>
      <c r="H448" s="84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153"/>
      <c r="Y448" s="59"/>
    </row>
    <row r="449" spans="1:25" ht="32.25" outlineLevel="6" thickBot="1">
      <c r="A449" s="126" t="s">
        <v>264</v>
      </c>
      <c r="B449" s="91">
        <v>953</v>
      </c>
      <c r="C449" s="92" t="s">
        <v>19</v>
      </c>
      <c r="D449" s="92" t="s">
        <v>381</v>
      </c>
      <c r="E449" s="92" t="s">
        <v>5</v>
      </c>
      <c r="F449" s="92"/>
      <c r="G449" s="158">
        <f>G450</f>
        <v>0</v>
      </c>
      <c r="H449" s="26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44"/>
      <c r="X449" s="65">
        <v>3215.05065</v>
      </c>
      <c r="Y449" s="59">
        <f>X449/G443*100</f>
        <v>17.262640684949318</v>
      </c>
    </row>
    <row r="450" spans="1:25" ht="16.5" outlineLevel="6" thickBot="1">
      <c r="A450" s="5" t="s">
        <v>123</v>
      </c>
      <c r="B450" s="21">
        <v>953</v>
      </c>
      <c r="C450" s="6" t="s">
        <v>19</v>
      </c>
      <c r="D450" s="6" t="s">
        <v>381</v>
      </c>
      <c r="E450" s="6" t="s">
        <v>122</v>
      </c>
      <c r="F450" s="6"/>
      <c r="G450" s="159">
        <f>G451</f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97" t="s">
        <v>87</v>
      </c>
      <c r="B451" s="93">
        <v>953</v>
      </c>
      <c r="C451" s="94" t="s">
        <v>19</v>
      </c>
      <c r="D451" s="94" t="s">
        <v>381</v>
      </c>
      <c r="E451" s="94" t="s">
        <v>88</v>
      </c>
      <c r="F451" s="94"/>
      <c r="G451" s="160"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126" t="s">
        <v>227</v>
      </c>
      <c r="B452" s="91">
        <v>953</v>
      </c>
      <c r="C452" s="92" t="s">
        <v>19</v>
      </c>
      <c r="D452" s="92" t="s">
        <v>382</v>
      </c>
      <c r="E452" s="92" t="s">
        <v>5</v>
      </c>
      <c r="F452" s="92"/>
      <c r="G452" s="16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5" t="s">
        <v>123</v>
      </c>
      <c r="B453" s="21">
        <v>953</v>
      </c>
      <c r="C453" s="6" t="s">
        <v>19</v>
      </c>
      <c r="D453" s="6" t="s">
        <v>382</v>
      </c>
      <c r="E453" s="6" t="s">
        <v>122</v>
      </c>
      <c r="F453" s="6"/>
      <c r="G453" s="7">
        <f>G454</f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97" t="s">
        <v>87</v>
      </c>
      <c r="B454" s="93">
        <v>953</v>
      </c>
      <c r="C454" s="94" t="s">
        <v>19</v>
      </c>
      <c r="D454" s="94" t="s">
        <v>382</v>
      </c>
      <c r="E454" s="94" t="s">
        <v>88</v>
      </c>
      <c r="F454" s="94"/>
      <c r="G454" s="99"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16.5" outlineLevel="6" thickBot="1">
      <c r="A455" s="125" t="s">
        <v>198</v>
      </c>
      <c r="B455" s="18">
        <v>953</v>
      </c>
      <c r="C455" s="39" t="s">
        <v>20</v>
      </c>
      <c r="D455" s="39" t="s">
        <v>280</v>
      </c>
      <c r="E455" s="39" t="s">
        <v>5</v>
      </c>
      <c r="F455" s="39"/>
      <c r="G455" s="161">
        <f>G456</f>
        <v>4144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6.5" outlineLevel="6" thickBot="1">
      <c r="A456" s="8" t="s">
        <v>255</v>
      </c>
      <c r="B456" s="19">
        <v>953</v>
      </c>
      <c r="C456" s="9" t="s">
        <v>20</v>
      </c>
      <c r="D456" s="9" t="s">
        <v>364</v>
      </c>
      <c r="E456" s="9" t="s">
        <v>5</v>
      </c>
      <c r="F456" s="9"/>
      <c r="G456" s="156">
        <f>G457+G469</f>
        <v>4144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16.5" outlineLevel="6" thickBot="1">
      <c r="A457" s="103" t="s">
        <v>137</v>
      </c>
      <c r="B457" s="133">
        <v>953</v>
      </c>
      <c r="C457" s="92" t="s">
        <v>20</v>
      </c>
      <c r="D457" s="92" t="s">
        <v>372</v>
      </c>
      <c r="E457" s="92" t="s">
        <v>5</v>
      </c>
      <c r="F457" s="92"/>
      <c r="G457" s="158">
        <f>G458+G461+G464</f>
        <v>3775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48" outlineLevel="6" thickBot="1">
      <c r="A458" s="103" t="s">
        <v>199</v>
      </c>
      <c r="B458" s="133">
        <v>953</v>
      </c>
      <c r="C458" s="92" t="s">
        <v>20</v>
      </c>
      <c r="D458" s="92" t="s">
        <v>384</v>
      </c>
      <c r="E458" s="92" t="s">
        <v>5</v>
      </c>
      <c r="F458" s="92"/>
      <c r="G458" s="158">
        <f>G459</f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32.25" outlineLevel="6" thickBot="1">
      <c r="A459" s="5" t="s">
        <v>101</v>
      </c>
      <c r="B459" s="21">
        <v>953</v>
      </c>
      <c r="C459" s="6" t="s">
        <v>20</v>
      </c>
      <c r="D459" s="6" t="s">
        <v>384</v>
      </c>
      <c r="E459" s="6" t="s">
        <v>95</v>
      </c>
      <c r="F459" s="6"/>
      <c r="G459" s="159">
        <f>G460</f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89" t="s">
        <v>103</v>
      </c>
      <c r="B460" s="93">
        <v>953</v>
      </c>
      <c r="C460" s="94" t="s">
        <v>20</v>
      </c>
      <c r="D460" s="94" t="s">
        <v>384</v>
      </c>
      <c r="E460" s="94" t="s">
        <v>97</v>
      </c>
      <c r="F460" s="94"/>
      <c r="G460" s="160">
        <v>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48" outlineLevel="6" thickBot="1">
      <c r="A461" s="103" t="s">
        <v>200</v>
      </c>
      <c r="B461" s="133">
        <v>953</v>
      </c>
      <c r="C461" s="92" t="s">
        <v>20</v>
      </c>
      <c r="D461" s="92" t="s">
        <v>385</v>
      </c>
      <c r="E461" s="92" t="s">
        <v>5</v>
      </c>
      <c r="F461" s="92"/>
      <c r="G461" s="158">
        <f>G462</f>
        <v>700</v>
      </c>
      <c r="H461" s="32">
        <f aca="true" t="shared" si="74" ref="H461:X461">H462</f>
        <v>0</v>
      </c>
      <c r="I461" s="32">
        <f t="shared" si="74"/>
        <v>0</v>
      </c>
      <c r="J461" s="32">
        <f t="shared" si="74"/>
        <v>0</v>
      </c>
      <c r="K461" s="32">
        <f t="shared" si="74"/>
        <v>0</v>
      </c>
      <c r="L461" s="32">
        <f t="shared" si="74"/>
        <v>0</v>
      </c>
      <c r="M461" s="32">
        <f t="shared" si="74"/>
        <v>0</v>
      </c>
      <c r="N461" s="32">
        <f t="shared" si="74"/>
        <v>0</v>
      </c>
      <c r="O461" s="32">
        <f t="shared" si="74"/>
        <v>0</v>
      </c>
      <c r="P461" s="32">
        <f t="shared" si="74"/>
        <v>0</v>
      </c>
      <c r="Q461" s="32">
        <f t="shared" si="74"/>
        <v>0</v>
      </c>
      <c r="R461" s="32">
        <f t="shared" si="74"/>
        <v>0</v>
      </c>
      <c r="S461" s="32">
        <f t="shared" si="74"/>
        <v>0</v>
      </c>
      <c r="T461" s="32">
        <f t="shared" si="74"/>
        <v>0</v>
      </c>
      <c r="U461" s="32">
        <f t="shared" si="74"/>
        <v>0</v>
      </c>
      <c r="V461" s="32">
        <f t="shared" si="74"/>
        <v>0</v>
      </c>
      <c r="W461" s="32">
        <f t="shared" si="74"/>
        <v>0</v>
      </c>
      <c r="X461" s="67">
        <f t="shared" si="74"/>
        <v>82757.514</v>
      </c>
      <c r="Y461" s="59">
        <f>X461/G455*100</f>
        <v>1997.0442567567566</v>
      </c>
    </row>
    <row r="462" spans="1:25" ht="21.75" customHeight="1" outlineLevel="6" thickBot="1">
      <c r="A462" s="5" t="s">
        <v>123</v>
      </c>
      <c r="B462" s="21">
        <v>953</v>
      </c>
      <c r="C462" s="6" t="s">
        <v>20</v>
      </c>
      <c r="D462" s="6" t="s">
        <v>385</v>
      </c>
      <c r="E462" s="6" t="s">
        <v>122</v>
      </c>
      <c r="F462" s="6"/>
      <c r="G462" s="159">
        <f>G463</f>
        <v>700</v>
      </c>
      <c r="H462" s="26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44"/>
      <c r="X462" s="65">
        <v>82757.514</v>
      </c>
      <c r="Y462" s="59">
        <f>X462/G456*100</f>
        <v>1997.0442567567566</v>
      </c>
    </row>
    <row r="463" spans="1:25" ht="48" outlineLevel="6" thickBot="1">
      <c r="A463" s="97" t="s">
        <v>215</v>
      </c>
      <c r="B463" s="135">
        <v>953</v>
      </c>
      <c r="C463" s="94" t="s">
        <v>20</v>
      </c>
      <c r="D463" s="94" t="s">
        <v>385</v>
      </c>
      <c r="E463" s="94" t="s">
        <v>89</v>
      </c>
      <c r="F463" s="94"/>
      <c r="G463" s="160">
        <v>700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16.5" outlineLevel="6" thickBot="1">
      <c r="A464" s="115" t="s">
        <v>201</v>
      </c>
      <c r="B464" s="91">
        <v>953</v>
      </c>
      <c r="C464" s="108" t="s">
        <v>20</v>
      </c>
      <c r="D464" s="108" t="s">
        <v>386</v>
      </c>
      <c r="E464" s="108" t="s">
        <v>5</v>
      </c>
      <c r="F464" s="108"/>
      <c r="G464" s="162">
        <f>G465+G468</f>
        <v>3075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5" t="s">
        <v>101</v>
      </c>
      <c r="B465" s="21">
        <v>953</v>
      </c>
      <c r="C465" s="6" t="s">
        <v>20</v>
      </c>
      <c r="D465" s="6" t="s">
        <v>386</v>
      </c>
      <c r="E465" s="6" t="s">
        <v>95</v>
      </c>
      <c r="F465" s="6"/>
      <c r="G465" s="159">
        <f>G466</f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32.25" outlineLevel="6" thickBot="1">
      <c r="A466" s="89" t="s">
        <v>103</v>
      </c>
      <c r="B466" s="93">
        <v>953</v>
      </c>
      <c r="C466" s="94" t="s">
        <v>20</v>
      </c>
      <c r="D466" s="94" t="s">
        <v>386</v>
      </c>
      <c r="E466" s="94" t="s">
        <v>97</v>
      </c>
      <c r="F466" s="94"/>
      <c r="G466" s="160"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16.5" outlineLevel="6" thickBot="1">
      <c r="A467" s="5" t="s">
        <v>123</v>
      </c>
      <c r="B467" s="21">
        <v>953</v>
      </c>
      <c r="C467" s="6" t="s">
        <v>20</v>
      </c>
      <c r="D467" s="6" t="s">
        <v>386</v>
      </c>
      <c r="E467" s="6" t="s">
        <v>122</v>
      </c>
      <c r="F467" s="6"/>
      <c r="G467" s="159">
        <f>G468</f>
        <v>3075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48" outlineLevel="6" thickBot="1">
      <c r="A468" s="100" t="s">
        <v>215</v>
      </c>
      <c r="B468" s="93">
        <v>953</v>
      </c>
      <c r="C468" s="94" t="s">
        <v>20</v>
      </c>
      <c r="D468" s="94" t="s">
        <v>386</v>
      </c>
      <c r="E468" s="94" t="s">
        <v>89</v>
      </c>
      <c r="F468" s="94"/>
      <c r="G468" s="160">
        <v>3075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151" t="s">
        <v>202</v>
      </c>
      <c r="B469" s="91">
        <v>953</v>
      </c>
      <c r="C469" s="92" t="s">
        <v>20</v>
      </c>
      <c r="D469" s="92" t="s">
        <v>387</v>
      </c>
      <c r="E469" s="92" t="s">
        <v>5</v>
      </c>
      <c r="F469" s="92"/>
      <c r="G469" s="158">
        <f>G470</f>
        <v>369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5" t="s">
        <v>127</v>
      </c>
      <c r="B470" s="21">
        <v>953</v>
      </c>
      <c r="C470" s="6" t="s">
        <v>20</v>
      </c>
      <c r="D470" s="6" t="s">
        <v>388</v>
      </c>
      <c r="E470" s="6" t="s">
        <v>125</v>
      </c>
      <c r="F470" s="6"/>
      <c r="G470" s="159">
        <f>G471</f>
        <v>369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89" t="s">
        <v>128</v>
      </c>
      <c r="B471" s="93">
        <v>953</v>
      </c>
      <c r="C471" s="94" t="s">
        <v>20</v>
      </c>
      <c r="D471" s="94" t="s">
        <v>388</v>
      </c>
      <c r="E471" s="94" t="s">
        <v>126</v>
      </c>
      <c r="F471" s="94"/>
      <c r="G471" s="160">
        <v>369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16.5" outlineLevel="6" thickBot="1">
      <c r="A472" s="125" t="s">
        <v>34</v>
      </c>
      <c r="B472" s="18">
        <v>953</v>
      </c>
      <c r="C472" s="39" t="s">
        <v>13</v>
      </c>
      <c r="D472" s="39" t="s">
        <v>280</v>
      </c>
      <c r="E472" s="39" t="s">
        <v>5</v>
      </c>
      <c r="F472" s="39"/>
      <c r="G472" s="161">
        <f>G477+G473</f>
        <v>12569.000000000002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113" t="s">
        <v>138</v>
      </c>
      <c r="B473" s="19">
        <v>953</v>
      </c>
      <c r="C473" s="9" t="s">
        <v>13</v>
      </c>
      <c r="D473" s="9" t="s">
        <v>281</v>
      </c>
      <c r="E473" s="9" t="s">
        <v>5</v>
      </c>
      <c r="F473" s="39"/>
      <c r="G473" s="156">
        <f>G474</f>
        <v>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113" t="s">
        <v>139</v>
      </c>
      <c r="B474" s="19">
        <v>953</v>
      </c>
      <c r="C474" s="11" t="s">
        <v>13</v>
      </c>
      <c r="D474" s="11" t="s">
        <v>282</v>
      </c>
      <c r="E474" s="11" t="s">
        <v>5</v>
      </c>
      <c r="F474" s="39"/>
      <c r="G474" s="156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95" t="s">
        <v>144</v>
      </c>
      <c r="B475" s="91">
        <v>953</v>
      </c>
      <c r="C475" s="92" t="s">
        <v>13</v>
      </c>
      <c r="D475" s="92" t="s">
        <v>287</v>
      </c>
      <c r="E475" s="92" t="s">
        <v>5</v>
      </c>
      <c r="F475" s="92"/>
      <c r="G475" s="146">
        <f>G476</f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6.5" outlineLevel="6" thickBot="1">
      <c r="A476" s="5" t="s">
        <v>112</v>
      </c>
      <c r="B476" s="21">
        <v>953</v>
      </c>
      <c r="C476" s="6" t="s">
        <v>13</v>
      </c>
      <c r="D476" s="6" t="s">
        <v>287</v>
      </c>
      <c r="E476" s="6" t="s">
        <v>236</v>
      </c>
      <c r="F476" s="6"/>
      <c r="G476" s="150">
        <v>0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16.5" outlineLevel="6" thickBot="1">
      <c r="A477" s="80" t="s">
        <v>253</v>
      </c>
      <c r="B477" s="19">
        <v>953</v>
      </c>
      <c r="C477" s="11" t="s">
        <v>13</v>
      </c>
      <c r="D477" s="11" t="s">
        <v>364</v>
      </c>
      <c r="E477" s="11" t="s">
        <v>5</v>
      </c>
      <c r="F477" s="11"/>
      <c r="G477" s="157">
        <f>G478</f>
        <v>12569.000000000002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80" t="s">
        <v>202</v>
      </c>
      <c r="B478" s="19">
        <v>953</v>
      </c>
      <c r="C478" s="11" t="s">
        <v>13</v>
      </c>
      <c r="D478" s="11" t="s">
        <v>389</v>
      </c>
      <c r="E478" s="11" t="s">
        <v>5</v>
      </c>
      <c r="F478" s="11"/>
      <c r="G478" s="157">
        <f>G479</f>
        <v>12569.000000000002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32.25" outlineLevel="6" thickBot="1">
      <c r="A479" s="95" t="s">
        <v>145</v>
      </c>
      <c r="B479" s="91">
        <v>953</v>
      </c>
      <c r="C479" s="92" t="s">
        <v>13</v>
      </c>
      <c r="D479" s="92" t="s">
        <v>390</v>
      </c>
      <c r="E479" s="92" t="s">
        <v>5</v>
      </c>
      <c r="F479" s="92"/>
      <c r="G479" s="158">
        <f>G480+G484+G487</f>
        <v>12569.000000000002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16.5" outlineLevel="6" thickBot="1">
      <c r="A480" s="5" t="s">
        <v>114</v>
      </c>
      <c r="B480" s="21">
        <v>953</v>
      </c>
      <c r="C480" s="6" t="s">
        <v>13</v>
      </c>
      <c r="D480" s="6" t="s">
        <v>390</v>
      </c>
      <c r="E480" s="6" t="s">
        <v>113</v>
      </c>
      <c r="F480" s="6"/>
      <c r="G480" s="159">
        <f>G481+G482+G483</f>
        <v>11122.400000000001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16.5" outlineLevel="6" thickBot="1">
      <c r="A481" s="89" t="s">
        <v>276</v>
      </c>
      <c r="B481" s="93">
        <v>953</v>
      </c>
      <c r="C481" s="94" t="s">
        <v>13</v>
      </c>
      <c r="D481" s="94" t="s">
        <v>390</v>
      </c>
      <c r="E481" s="94" t="s">
        <v>115</v>
      </c>
      <c r="F481" s="94"/>
      <c r="G481" s="160">
        <v>8567.7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32.25" outlineLevel="6" thickBot="1">
      <c r="A482" s="89" t="s">
        <v>278</v>
      </c>
      <c r="B482" s="93">
        <v>953</v>
      </c>
      <c r="C482" s="94" t="s">
        <v>13</v>
      </c>
      <c r="D482" s="94" t="s">
        <v>390</v>
      </c>
      <c r="E482" s="94" t="s">
        <v>116</v>
      </c>
      <c r="F482" s="94"/>
      <c r="G482" s="160">
        <v>0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48" outlineLevel="6" thickBot="1">
      <c r="A483" s="89" t="s">
        <v>274</v>
      </c>
      <c r="B483" s="93">
        <v>953</v>
      </c>
      <c r="C483" s="94" t="s">
        <v>13</v>
      </c>
      <c r="D483" s="94" t="s">
        <v>390</v>
      </c>
      <c r="E483" s="94" t="s">
        <v>275</v>
      </c>
      <c r="F483" s="94"/>
      <c r="G483" s="160">
        <v>2554.7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32.25" outlineLevel="6" thickBot="1">
      <c r="A484" s="5" t="s">
        <v>101</v>
      </c>
      <c r="B484" s="21">
        <v>953</v>
      </c>
      <c r="C484" s="6" t="s">
        <v>13</v>
      </c>
      <c r="D484" s="6" t="s">
        <v>390</v>
      </c>
      <c r="E484" s="6" t="s">
        <v>95</v>
      </c>
      <c r="F484" s="6"/>
      <c r="G484" s="159">
        <f>G485+G486</f>
        <v>1358.6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89" t="s">
        <v>102</v>
      </c>
      <c r="B485" s="93">
        <v>953</v>
      </c>
      <c r="C485" s="94" t="s">
        <v>13</v>
      </c>
      <c r="D485" s="94" t="s">
        <v>390</v>
      </c>
      <c r="E485" s="94" t="s">
        <v>96</v>
      </c>
      <c r="F485" s="94"/>
      <c r="G485" s="160">
        <v>0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9.5" customHeight="1" outlineLevel="6" thickBot="1">
      <c r="A486" s="89" t="s">
        <v>103</v>
      </c>
      <c r="B486" s="93">
        <v>953</v>
      </c>
      <c r="C486" s="94" t="s">
        <v>13</v>
      </c>
      <c r="D486" s="94" t="s">
        <v>390</v>
      </c>
      <c r="E486" s="94" t="s">
        <v>97</v>
      </c>
      <c r="F486" s="94"/>
      <c r="G486" s="160">
        <v>1358.6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5" t="s">
        <v>104</v>
      </c>
      <c r="B487" s="21">
        <v>953</v>
      </c>
      <c r="C487" s="6" t="s">
        <v>13</v>
      </c>
      <c r="D487" s="6" t="s">
        <v>390</v>
      </c>
      <c r="E487" s="6" t="s">
        <v>98</v>
      </c>
      <c r="F487" s="6"/>
      <c r="G487" s="159">
        <f>G488+G489</f>
        <v>88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32.25" outlineLevel="6" thickBot="1">
      <c r="A488" s="89" t="s">
        <v>105</v>
      </c>
      <c r="B488" s="93">
        <v>953</v>
      </c>
      <c r="C488" s="94" t="s">
        <v>13</v>
      </c>
      <c r="D488" s="94" t="s">
        <v>390</v>
      </c>
      <c r="E488" s="94" t="s">
        <v>99</v>
      </c>
      <c r="F488" s="94"/>
      <c r="G488" s="160">
        <v>3</v>
      </c>
      <c r="H488" s="31">
        <f aca="true" t="shared" si="75" ref="H488:X488">H490+H501</f>
        <v>0</v>
      </c>
      <c r="I488" s="31">
        <f t="shared" si="75"/>
        <v>0</v>
      </c>
      <c r="J488" s="31">
        <f t="shared" si="75"/>
        <v>0</v>
      </c>
      <c r="K488" s="31">
        <f t="shared" si="75"/>
        <v>0</v>
      </c>
      <c r="L488" s="31">
        <f t="shared" si="75"/>
        <v>0</v>
      </c>
      <c r="M488" s="31">
        <f t="shared" si="75"/>
        <v>0</v>
      </c>
      <c r="N488" s="31">
        <f t="shared" si="75"/>
        <v>0</v>
      </c>
      <c r="O488" s="31">
        <f t="shared" si="75"/>
        <v>0</v>
      </c>
      <c r="P488" s="31">
        <f t="shared" si="75"/>
        <v>0</v>
      </c>
      <c r="Q488" s="31">
        <f t="shared" si="75"/>
        <v>0</v>
      </c>
      <c r="R488" s="31">
        <f t="shared" si="75"/>
        <v>0</v>
      </c>
      <c r="S488" s="31">
        <f t="shared" si="75"/>
        <v>0</v>
      </c>
      <c r="T488" s="31">
        <f t="shared" si="75"/>
        <v>0</v>
      </c>
      <c r="U488" s="31">
        <f t="shared" si="75"/>
        <v>0</v>
      </c>
      <c r="V488" s="31">
        <f t="shared" si="75"/>
        <v>0</v>
      </c>
      <c r="W488" s="31">
        <f t="shared" si="75"/>
        <v>0</v>
      </c>
      <c r="X488" s="66">
        <f t="shared" si="75"/>
        <v>12003.04085</v>
      </c>
      <c r="Y488" s="59" t="e">
        <f>X488/G482*100</f>
        <v>#DIV/0!</v>
      </c>
    </row>
    <row r="489" spans="1:25" ht="16.5" outlineLevel="6" thickBot="1">
      <c r="A489" s="89" t="s">
        <v>106</v>
      </c>
      <c r="B489" s="93">
        <v>953</v>
      </c>
      <c r="C489" s="94" t="s">
        <v>13</v>
      </c>
      <c r="D489" s="94" t="s">
        <v>390</v>
      </c>
      <c r="E489" s="94" t="s">
        <v>100</v>
      </c>
      <c r="F489" s="94"/>
      <c r="G489" s="160">
        <v>85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66"/>
      <c r="Y489" s="59"/>
    </row>
    <row r="490" spans="1:25" ht="19.5" outlineLevel="6" thickBot="1">
      <c r="A490" s="109" t="s">
        <v>44</v>
      </c>
      <c r="B490" s="18">
        <v>953</v>
      </c>
      <c r="C490" s="14" t="s">
        <v>43</v>
      </c>
      <c r="D490" s="39" t="s">
        <v>280</v>
      </c>
      <c r="E490" s="14" t="s">
        <v>5</v>
      </c>
      <c r="F490" s="14"/>
      <c r="G490" s="155">
        <f>G492</f>
        <v>3269</v>
      </c>
      <c r="H490" s="32">
        <f aca="true" t="shared" si="76" ref="H490:X491">H491</f>
        <v>0</v>
      </c>
      <c r="I490" s="32">
        <f t="shared" si="76"/>
        <v>0</v>
      </c>
      <c r="J490" s="32">
        <f t="shared" si="76"/>
        <v>0</v>
      </c>
      <c r="K490" s="32">
        <f t="shared" si="76"/>
        <v>0</v>
      </c>
      <c r="L490" s="32">
        <f t="shared" si="76"/>
        <v>0</v>
      </c>
      <c r="M490" s="32">
        <f t="shared" si="76"/>
        <v>0</v>
      </c>
      <c r="N490" s="32">
        <f t="shared" si="76"/>
        <v>0</v>
      </c>
      <c r="O490" s="32">
        <f t="shared" si="76"/>
        <v>0</v>
      </c>
      <c r="P490" s="32">
        <f t="shared" si="76"/>
        <v>0</v>
      </c>
      <c r="Q490" s="32">
        <f t="shared" si="76"/>
        <v>0</v>
      </c>
      <c r="R490" s="32">
        <f t="shared" si="76"/>
        <v>0</v>
      </c>
      <c r="S490" s="32">
        <f t="shared" si="76"/>
        <v>0</v>
      </c>
      <c r="T490" s="32">
        <f t="shared" si="76"/>
        <v>0</v>
      </c>
      <c r="U490" s="32">
        <f t="shared" si="76"/>
        <v>0</v>
      </c>
      <c r="V490" s="32">
        <f t="shared" si="76"/>
        <v>0</v>
      </c>
      <c r="W490" s="32">
        <f t="shared" si="76"/>
        <v>0</v>
      </c>
      <c r="X490" s="67">
        <f t="shared" si="76"/>
        <v>12003.04085</v>
      </c>
      <c r="Y490" s="59">
        <f>X490/G484*100</f>
        <v>883.4860039746799</v>
      </c>
    </row>
    <row r="491" spans="1:25" ht="16.5" outlineLevel="6" thickBot="1">
      <c r="A491" s="125" t="s">
        <v>40</v>
      </c>
      <c r="B491" s="18">
        <v>953</v>
      </c>
      <c r="C491" s="39" t="s">
        <v>21</v>
      </c>
      <c r="D491" s="39" t="s">
        <v>280</v>
      </c>
      <c r="E491" s="39" t="s">
        <v>5</v>
      </c>
      <c r="F491" s="39"/>
      <c r="G491" s="161">
        <f>G492</f>
        <v>3269</v>
      </c>
      <c r="H491" s="34">
        <f t="shared" si="76"/>
        <v>0</v>
      </c>
      <c r="I491" s="34">
        <f t="shared" si="76"/>
        <v>0</v>
      </c>
      <c r="J491" s="34">
        <f t="shared" si="76"/>
        <v>0</v>
      </c>
      <c r="K491" s="34">
        <f t="shared" si="76"/>
        <v>0</v>
      </c>
      <c r="L491" s="34">
        <f t="shared" si="76"/>
        <v>0</v>
      </c>
      <c r="M491" s="34">
        <f t="shared" si="76"/>
        <v>0</v>
      </c>
      <c r="N491" s="34">
        <f t="shared" si="76"/>
        <v>0</v>
      </c>
      <c r="O491" s="34">
        <f t="shared" si="76"/>
        <v>0</v>
      </c>
      <c r="P491" s="34">
        <f t="shared" si="76"/>
        <v>0</v>
      </c>
      <c r="Q491" s="34">
        <f t="shared" si="76"/>
        <v>0</v>
      </c>
      <c r="R491" s="34">
        <f t="shared" si="76"/>
        <v>0</v>
      </c>
      <c r="S491" s="34">
        <f t="shared" si="76"/>
        <v>0</v>
      </c>
      <c r="T491" s="34">
        <f t="shared" si="76"/>
        <v>0</v>
      </c>
      <c r="U491" s="34">
        <f t="shared" si="76"/>
        <v>0</v>
      </c>
      <c r="V491" s="34">
        <f t="shared" si="76"/>
        <v>0</v>
      </c>
      <c r="W491" s="34">
        <f t="shared" si="76"/>
        <v>0</v>
      </c>
      <c r="X491" s="68">
        <f t="shared" si="76"/>
        <v>12003.04085</v>
      </c>
      <c r="Y491" s="59" t="e">
        <f>X491/G485*100</f>
        <v>#DIV/0!</v>
      </c>
    </row>
    <row r="492" spans="1:25" ht="32.25" outlineLevel="6" thickBot="1">
      <c r="A492" s="113" t="s">
        <v>138</v>
      </c>
      <c r="B492" s="19">
        <v>953</v>
      </c>
      <c r="C492" s="9" t="s">
        <v>21</v>
      </c>
      <c r="D492" s="9" t="s">
        <v>281</v>
      </c>
      <c r="E492" s="9" t="s">
        <v>5</v>
      </c>
      <c r="F492" s="9"/>
      <c r="G492" s="156">
        <f>G493</f>
        <v>3269</v>
      </c>
      <c r="H492" s="26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44"/>
      <c r="X492" s="65">
        <v>12003.04085</v>
      </c>
      <c r="Y492" s="59">
        <f>X492/G486*100</f>
        <v>883.4860039746799</v>
      </c>
    </row>
    <row r="493" spans="1:25" ht="32.25" outlineLevel="6" thickBot="1">
      <c r="A493" s="113" t="s">
        <v>139</v>
      </c>
      <c r="B493" s="19">
        <v>953</v>
      </c>
      <c r="C493" s="11" t="s">
        <v>21</v>
      </c>
      <c r="D493" s="11" t="s">
        <v>282</v>
      </c>
      <c r="E493" s="11" t="s">
        <v>5</v>
      </c>
      <c r="F493" s="11"/>
      <c r="G493" s="157">
        <f>G494</f>
        <v>3269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63.75" outlineLevel="6" thickBot="1">
      <c r="A494" s="115" t="s">
        <v>203</v>
      </c>
      <c r="B494" s="91">
        <v>953</v>
      </c>
      <c r="C494" s="92" t="s">
        <v>21</v>
      </c>
      <c r="D494" s="92" t="s">
        <v>391</v>
      </c>
      <c r="E494" s="92" t="s">
        <v>5</v>
      </c>
      <c r="F494" s="92"/>
      <c r="G494" s="158">
        <f>G495</f>
        <v>3269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5" t="s">
        <v>127</v>
      </c>
      <c r="B495" s="21">
        <v>953</v>
      </c>
      <c r="C495" s="6" t="s">
        <v>21</v>
      </c>
      <c r="D495" s="6" t="s">
        <v>391</v>
      </c>
      <c r="E495" s="6" t="s">
        <v>125</v>
      </c>
      <c r="F495" s="6"/>
      <c r="G495" s="159">
        <f>G496</f>
        <v>3269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32.25" outlineLevel="6" thickBot="1">
      <c r="A496" s="89" t="s">
        <v>128</v>
      </c>
      <c r="B496" s="93">
        <v>953</v>
      </c>
      <c r="C496" s="94" t="s">
        <v>21</v>
      </c>
      <c r="D496" s="94" t="s">
        <v>391</v>
      </c>
      <c r="E496" s="94" t="s">
        <v>126</v>
      </c>
      <c r="F496" s="94"/>
      <c r="G496" s="160">
        <v>3269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19.5" outlineLevel="6" thickBot="1">
      <c r="A497" s="48" t="s">
        <v>22</v>
      </c>
      <c r="B497" s="48"/>
      <c r="C497" s="48"/>
      <c r="D497" s="48"/>
      <c r="E497" s="48"/>
      <c r="F497" s="48"/>
      <c r="G497" s="148">
        <f>G377+G10</f>
        <v>589359.53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16.5" outlineLevel="6" thickBot="1">
      <c r="A498" s="1"/>
      <c r="B498" s="22"/>
      <c r="C498" s="1"/>
      <c r="D498" s="1"/>
      <c r="E498" s="1"/>
      <c r="F498" s="1"/>
      <c r="G498" s="1"/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16.5" outlineLevel="6" thickBot="1">
      <c r="A499" s="3"/>
      <c r="B499" s="3"/>
      <c r="C499" s="3"/>
      <c r="D499" s="3"/>
      <c r="E499" s="3"/>
      <c r="F499" s="3"/>
      <c r="G499" s="3"/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8:25" ht="16.5" outlineLevel="6" thickBot="1"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8:25" ht="16.5" outlineLevel="6" thickBot="1">
      <c r="H501" s="32">
        <f aca="true" t="shared" si="77" ref="H501:X501">H502</f>
        <v>0</v>
      </c>
      <c r="I501" s="32">
        <f t="shared" si="77"/>
        <v>0</v>
      </c>
      <c r="J501" s="32">
        <f t="shared" si="77"/>
        <v>0</v>
      </c>
      <c r="K501" s="32">
        <f t="shared" si="77"/>
        <v>0</v>
      </c>
      <c r="L501" s="32">
        <f t="shared" si="77"/>
        <v>0</v>
      </c>
      <c r="M501" s="32">
        <f t="shared" si="77"/>
        <v>0</v>
      </c>
      <c r="N501" s="32">
        <f t="shared" si="77"/>
        <v>0</v>
      </c>
      <c r="O501" s="32">
        <f t="shared" si="77"/>
        <v>0</v>
      </c>
      <c r="P501" s="32">
        <f t="shared" si="77"/>
        <v>0</v>
      </c>
      <c r="Q501" s="32">
        <f t="shared" si="77"/>
        <v>0</v>
      </c>
      <c r="R501" s="32">
        <f t="shared" si="77"/>
        <v>0</v>
      </c>
      <c r="S501" s="32">
        <f t="shared" si="77"/>
        <v>0</v>
      </c>
      <c r="T501" s="32">
        <f t="shared" si="77"/>
        <v>0</v>
      </c>
      <c r="U501" s="32">
        <f t="shared" si="77"/>
        <v>0</v>
      </c>
      <c r="V501" s="32">
        <f t="shared" si="77"/>
        <v>0</v>
      </c>
      <c r="W501" s="32">
        <f t="shared" si="77"/>
        <v>0</v>
      </c>
      <c r="X501" s="67">
        <f t="shared" si="77"/>
        <v>0</v>
      </c>
      <c r="Y501" s="59">
        <v>0</v>
      </c>
    </row>
    <row r="502" spans="8:25" ht="15.75" outlineLevel="6">
      <c r="H502" s="26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44"/>
      <c r="X502" s="65">
        <v>0</v>
      </c>
      <c r="Y502" s="59">
        <v>0</v>
      </c>
    </row>
    <row r="503" spans="8:25" ht="18.75">
      <c r="H503" s="38" t="e">
        <f>#REF!+#REF!+H383+H10</f>
        <v>#REF!</v>
      </c>
      <c r="I503" s="38" t="e">
        <f>#REF!+#REF!+I383+I10</f>
        <v>#REF!</v>
      </c>
      <c r="J503" s="38" t="e">
        <f>#REF!+#REF!+J383+J10</f>
        <v>#REF!</v>
      </c>
      <c r="K503" s="38" t="e">
        <f>#REF!+#REF!+K383+K10</f>
        <v>#REF!</v>
      </c>
      <c r="L503" s="38" t="e">
        <f>#REF!+#REF!+L383+L10</f>
        <v>#REF!</v>
      </c>
      <c r="M503" s="38" t="e">
        <f>#REF!+#REF!+M383+M10</f>
        <v>#REF!</v>
      </c>
      <c r="N503" s="38" t="e">
        <f>#REF!+#REF!+N383+N10</f>
        <v>#REF!</v>
      </c>
      <c r="O503" s="38" t="e">
        <f>#REF!+#REF!+O383+O10</f>
        <v>#REF!</v>
      </c>
      <c r="P503" s="38" t="e">
        <f>#REF!+#REF!+P383+P10</f>
        <v>#REF!</v>
      </c>
      <c r="Q503" s="38" t="e">
        <f>#REF!+#REF!+Q383+Q10</f>
        <v>#REF!</v>
      </c>
      <c r="R503" s="38" t="e">
        <f>#REF!+#REF!+R383+R10</f>
        <v>#REF!</v>
      </c>
      <c r="S503" s="38" t="e">
        <f>#REF!+#REF!+S383+S10</f>
        <v>#REF!</v>
      </c>
      <c r="T503" s="38" t="e">
        <f>#REF!+#REF!+T383+T10</f>
        <v>#REF!</v>
      </c>
      <c r="U503" s="38" t="e">
        <f>#REF!+#REF!+U383+U10</f>
        <v>#REF!</v>
      </c>
      <c r="V503" s="38" t="e">
        <f>#REF!+#REF!+V383+V10</f>
        <v>#REF!</v>
      </c>
      <c r="W503" s="38" t="e">
        <f>#REF!+#REF!+W383+W10</f>
        <v>#REF!</v>
      </c>
      <c r="X503" s="76" t="e">
        <f>#REF!+#REF!+X383+X10</f>
        <v>#REF!</v>
      </c>
      <c r="Y503" s="56" t="e">
        <f>X503/G497*100</f>
        <v>#REF!</v>
      </c>
    </row>
    <row r="504" spans="8:23" ht="15.7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8:23" ht="15.75"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</sheetData>
  <sheetProtection/>
  <autoFilter ref="A9:G497"/>
  <mergeCells count="5">
    <mergeCell ref="B2:W2"/>
    <mergeCell ref="B3:W3"/>
    <mergeCell ref="C4:V4"/>
    <mergeCell ref="A7:V7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2015-12-24T23:56:10Z</cp:lastPrinted>
  <dcterms:created xsi:type="dcterms:W3CDTF">2008-11-11T04:53:42Z</dcterms:created>
  <dcterms:modified xsi:type="dcterms:W3CDTF">2015-12-24T23:57:20Z</dcterms:modified>
  <cp:category/>
  <cp:version/>
  <cp:contentType/>
  <cp:contentStatus/>
</cp:coreProperties>
</file>